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2.xml" ContentType="application/vnd.openxmlformats-officedocument.drawingml.chartshap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styles.xml" ContentType="application/vnd.openxmlformats-officedocument.spreadsheetml.styles+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defaultThemeVersion="124226"/>
  <xr:revisionPtr revIDLastSave="0" documentId="13_ncr:1_{284383DD-FDC3-4ADA-B783-568EDDE5C89B}" xr6:coauthVersionLast="47" xr6:coauthVersionMax="47" xr10:uidLastSave="{00000000-0000-0000-0000-000000000000}"/>
  <bookViews>
    <workbookView xWindow="-120" yWindow="-16320" windowWidth="29040" windowHeight="15840" tabRatio="872" activeTab="3" xr2:uid="{00000000-000D-0000-FFFF-FFFF00000000}"/>
  </bookViews>
  <sheets>
    <sheet name="3D Curtailed Energy Oahu" sheetId="28" r:id="rId1"/>
    <sheet name="3E Curtailed Energy Maui" sheetId="29" r:id="rId2"/>
    <sheet name="3F Curtailed Energy Lanai" sheetId="30" r:id="rId3"/>
    <sheet name="3G Curtailed Energy Hawaii" sheetId="31" r:id="rId4"/>
  </sheets>
  <definedNames>
    <definedName name="A__Curtailed_of_all_renewable_energy_resources" localSheetId="3">OFFSET('3G Curtailed Energy Hawaii'!$B$9:$K$9,0,COUNTA('3G Curtailed Energy Hawaii'!$B$1:$YP$1)-10,1,10)</definedName>
    <definedName name="A_1._MWh_curtailed_from_curtailable_renewable_resources" localSheetId="0">OFFSET('3D Curtailed Energy Oahu'!$B$5:$K$5,0,COUNTA('3D Curtailed Energy Oahu'!$B$1:$YR$1)-10,1,10)</definedName>
    <definedName name="A_1._MWh_curtailed_from_curtailable_renewable_resources" localSheetId="1">OFFSET('3E Curtailed Energy Maui'!$B$5:$K$5,0,COUNTA('3E Curtailed Energy Maui'!$B$1:$YP$1)-10,1,10)</definedName>
    <definedName name="A_1._MWh_curtailed_from_curtailable_renewable_resources" localSheetId="2">OFFSET('3F Curtailed Energy Lanai'!$B$5:$K$5,0,COUNTA('3F Curtailed Energy Lanai'!$B$1:$YJ$1)-10,1,10)</definedName>
    <definedName name="A_1._MWh_curtailed_from_curtailable_renewable_resources" localSheetId="3">OFFSET('3G Curtailed Energy Hawaii'!$B$5:$K$5,0,COUNTA('3G Curtailed Energy Hawaii'!$B$1:$YP$1)-10,1,10)</definedName>
    <definedName name="A_1_Curtailed" localSheetId="0">OFFSET('3D Curtailed Energy Oahu'!$B$6:$K$6,0,COUNTA('3D Curtailed Energy Oahu'!$B$1:$YR$1)-10,1,10)</definedName>
    <definedName name="A_1_Curtailed_of_all_renewable_energy_resources" localSheetId="0">OFFSET('3D Curtailed Energy Oahu'!$B$9:$K$9,0,COUNTA('3D Curtailed Energy Oahu'!$B$1:$YR$1)-10,1,10)</definedName>
    <definedName name="A_1_Curtailed_of_all_renewable_energy_resources" localSheetId="1">OFFSET('3E Curtailed Energy Maui'!$B$9:$K$9,0,COUNTA('3E Curtailed Energy Maui'!$B$1:$YP$1)-10,1,10)</definedName>
    <definedName name="A_1_Curtailed_of_all_renewable_energy_resources" localSheetId="2">OFFSET('3F Curtailed Energy Lanai'!$B$9:$K$9,0,COUNTA('3F Curtailed Energy Lanai'!$B$1:$YJ$1)-10,1,10)</definedName>
    <definedName name="A_1_Curtailed_of_curtailable_renewable_resources" localSheetId="1">OFFSET('3E Curtailed Energy Maui'!$B$6:$K$6,0,COUNTA('3E Curtailed Energy Maui'!$B$1:$YP$1)-10,1,10)</definedName>
    <definedName name="A_1_Curtailed_of_curtailable_renewable_resources" localSheetId="2">OFFSET('3F Curtailed Energy Lanai'!$B$6:$K$6,0,COUNTA('3F Curtailed Energy Lanai'!$B$1:$YJ$1)-10,1,10)</definedName>
    <definedName name="A_1_Curtailed_of_curtailable_renewable_resources" localSheetId="3">OFFSET('3G Curtailed Energy Hawaii'!$B$6:$K$6,0,COUNTA('3G Curtailed Energy Hawaii'!$B$1:$YP$1)-10,1,10)</definedName>
    <definedName name="A_2._MWh_taken_from_curtailable_renewable_resources" localSheetId="0">OFFSET('3D Curtailed Energy Oahu'!$B$4:$K$4,0,COUNTA('3D Curtailed Energy Oahu'!$B$1:$YR$1)-10,1,10)</definedName>
    <definedName name="A_2._MWh_taken_from_curtailable_renewable_resources" localSheetId="1">OFFSET('3E Curtailed Energy Maui'!$B$4:$K$4,0,COUNTA('3E Curtailed Energy Maui'!$B$1:$YP$1)-10,1,10)</definedName>
    <definedName name="A_2._MWh_taken_from_curtailable_renewable_resources" localSheetId="2">OFFSET('3F Curtailed Energy Lanai'!$B$4:$K$4,0,COUNTA('3F Curtailed Energy Lanai'!$B$1:$YJ$1)-10,1,10)</definedName>
    <definedName name="A_2._MWh_taken_from_curtailable_renewable_resources" localSheetId="3">OFFSET('3G Curtailed Energy Hawaii'!$B$4:$K$4,0,COUNTA('3G Curtailed Energy Hawaii'!$B$1:$YP$1)-10,1,10)</definedName>
    <definedName name="A_3._MWh_taken_from_firm_renewable" localSheetId="0">OFFSET('3D Curtailed Energy Oahu'!$B$7:$K$7,0,COUNTA('3D Curtailed Energy Oahu'!$B$1:$YR$1)-10,1,10)</definedName>
    <definedName name="A_3._MWh_taken_from_firm_renewable_and_utility_hydro_generating_facilities" localSheetId="1">OFFSET('3E Curtailed Energy Maui'!$B$7:$K$7,0,COUNTA('3E Curtailed Energy Maui'!$B$1:$YP$1)-10,1,10)</definedName>
    <definedName name="A_3._MWh_taken_from_firm_renewable_and_utility_hydro_generating_facilities" localSheetId="2">OFFSET('3F Curtailed Energy Lanai'!$B$7:$K$7,0,COUNTA('3F Curtailed Energy Lanai'!$B$1:$YJ$1)-10,1,10)</definedName>
    <definedName name="A_3._MWh_taken_from_firm_renewable_and_utility_hydro_generating_facilities" localSheetId="3">OFFSET('3G Curtailed Energy Hawaii'!$B$7:$K$7,0,COUNTA('3G Curtailed Energy Hawaii'!$B$1:$YP$1)-10,1,10)</definedName>
    <definedName name="A_4._MWh_taken_from_uncurtailable" localSheetId="0">OFFSET('3D Curtailed Energy Oahu'!$B$8:$K$8,0,COUNTA('3D Curtailed Energy Oahu'!$B$1:$YR$1)-10,1,10)</definedName>
    <definedName name="A_4._MWh_taken_from_uncurtailable_distributed_renewable_generation_resources" localSheetId="1">OFFSET('3E Curtailed Energy Maui'!$B$8:$K$8,0,COUNTA('3E Curtailed Energy Maui'!$B$1:$YP$1)-10,1,10)</definedName>
    <definedName name="A_4._MWh_taken_from_uncurtailable_distributed_renewable_generation_resources" localSheetId="2">OFFSET('3F Curtailed Energy Lanai'!$B$8:$K$8,0,COUNTA('3F Curtailed Energy Lanai'!$B$1:$YJ$1)-10,1,10)</definedName>
    <definedName name="A_4._MWh_taken_from_uncurtailable_distributed_renewable_generation_resources" localSheetId="3">OFFSET('3G Curtailed Energy Hawaii'!$B$8:$K$8,0,COUNTA('3G Curtailed Energy Hawaii'!$B$1:$YP$1)-10,1,10)</definedName>
    <definedName name="A_ann" localSheetId="0">OFFSET('3D Curtailed Energy Oahu'!$B$1:$K$1,0,COUNTA('3D Curtailed Energy Oahu'!$B$1:$YR$1)-10,1,10)</definedName>
    <definedName name="A_ann" localSheetId="1">OFFSET('3E Curtailed Energy Maui'!$B$1:$K$1,0,COUNTA('3E Curtailed Energy Maui'!$B$1:$YP$1)-10,1,10)</definedName>
    <definedName name="A_ann" localSheetId="2">OFFSET('3F Curtailed Energy Lanai'!$B$1:$K$1,0,COUNTA('3F Curtailed Energy Lanai'!$B$1:$YJ$1)-10,1,10)</definedName>
    <definedName name="A_ann" localSheetId="3">OFFSET('3G Curtailed Energy Hawaii'!$B$1:$K$1,0,COUNTA('3G Curtailed Energy Hawaii'!$B$1:$YP$1)-10,1,10)</definedName>
    <definedName name="A_ann">OFFSET(#REF!,0,MAX(0,COUNTA(#REF!)-10),1,MIN(10,COUNTA(#REF!)))</definedName>
    <definedName name="A_Biofuels">OFFSET(#REF!,0,COUNTA(#REF!)-10,1,10)</definedName>
    <definedName name="A_Biomass">OFFSET(#REF!,0,COUNTA(#REF!)-10,1,10)</definedName>
    <definedName name="A_Biomass_including_municipal_solid_waste">OFFSET(#REF!,0,COUNTA(#REF!)-10,1,10)</definedName>
    <definedName name="A_Consolidated">OFFSET(#REF!,0,MAX(0,COUNTA(#REF!)-10),1,MIN(10,COUNTA(#REF!)))</definedName>
    <definedName name="A_Consolidated_Companies">OFFSET(#REF!,0,COUNTA(#REF!)-10,1,10)</definedName>
    <definedName name="A_Customer_sited_renewables">OFFSET(#REF!,0,COUNTA(#REF!)-10,1,10)</definedName>
    <definedName name="A_Facility_Requested">OFFSET(#REF!,0,MAX(0,COUNTA(#REF!)-10),1,MIN(10,COUNTA(#REF!)))</definedName>
    <definedName name="A_Geothermal">OFFSET(#REF!,0,COUNTA(#REF!)-10,1,10)</definedName>
    <definedName name="A_Hawai‘i_Electric_Light">OFFSET(#REF!,0,MAX(0,COUNTA(#REF!)-10),1,MIN(10,COUNTA(#REF!)))</definedName>
    <definedName name="A_Hawaiian_Electric">OFFSET(#REF!,0,MAX(0,COUNTA(#REF!)-10),1,MIN(10,COUNTA(#REF!)))</definedName>
    <definedName name="A_Hydro">OFFSET(#REF!,0,COUNTA(#REF!)-10,1,10)</definedName>
    <definedName name="A_Maui_Electric">OFFSET(#REF!,0,MAX(0,COUNTA(#REF!)-10),1,MIN(10,COUNTA(#REF!)))</definedName>
    <definedName name="A_MW_Capacity">OFFSET(#REF!,0,COUNTA(#REF!)-10,1,10)</definedName>
    <definedName name="A_NEM_Participants">OFFSET(#REF!,0,COUNTA(#REF!)-10,1,10)</definedName>
    <definedName name="A_Oversupply">OFFSET(#REF!,0,MAX(0,COUNTA(#REF!)-10),1,MIN(10,COUNTA(#REF!)))</definedName>
    <definedName name="A_System_Constraint">OFFSET(#REF!,0,MAX(0,COUNTA(#REF!)-10),1,MIN(10,COUNTA(#REF!)))</definedName>
    <definedName name="A_Utility_scale_PV">OFFSET(#REF!,0,COUNTA(#REF!)-10,1,10)</definedName>
    <definedName name="A_Wind">OFFSET(#REF!,0,COUNTA(#REF!)-10,1,10)</definedName>
    <definedName name="B__Curtailed_of_curtailable_renewable_resources" localSheetId="3">OFFSET('3G Curtailed Energy Hawaii'!$B$17:$I$17,0,COUNTA('3G Curtailed Energy Hawaii'!$B$13:$ZZ$13)-8,1,8)</definedName>
    <definedName name="B_1._MWh_curtailed_from_curtailable_renewable_resources" localSheetId="0">OFFSET('3D Curtailed Energy Oahu'!$B$20:$I$20,0,COUNTA('3D Curtailed Energy Oahu'!$B$17:$ZZ$17)-8,1,8)</definedName>
    <definedName name="B_1._MWh_curtailed_from_curtailable_renewable_resources" localSheetId="1">OFFSET('3E Curtailed Energy Maui'!$B$16:$I$16,0,COUNTA('3E Curtailed Energy Maui'!$B$13:$ZZ$13)-8,1,8)</definedName>
    <definedName name="B_1._MWh_curtailed_from_curtailable_renewable_resources" localSheetId="2">OFFSET('3F Curtailed Energy Lanai'!$B$16:$I$16,0,COUNTA('3F Curtailed Energy Lanai'!$B$13:$ZZ$13)-8,1,8)</definedName>
    <definedName name="B_1._MWh_curtailed_from_curtailable_renewable_resources" localSheetId="3">OFFSET('3G Curtailed Energy Hawaii'!$B$16:$I$16,0,COUNTA('3G Curtailed Energy Hawaii'!$B$13:$ZZ$13)-8,1,8)</definedName>
    <definedName name="B_1_Curtailed_of_all_renewable_energy_resources" localSheetId="0">OFFSET('3D Curtailed Energy Oahu'!$B$24:$I$24,0,COUNTA('3D Curtailed Energy Oahu'!$B$17:$ZZ$17)-8,1,8)</definedName>
    <definedName name="B_1_Curtailed_of_all_renewable_energy_resources" localSheetId="1">OFFSET('3E Curtailed Energy Maui'!$B$20:$I$20,0,COUNTA('3E Curtailed Energy Maui'!$B$13:$ZZ$13)-8,1,8)</definedName>
    <definedName name="B_1_Curtailed_of_all_renewable_energy_resources" localSheetId="2">OFFSET('3F Curtailed Energy Lanai'!$B$20:$I$20,0,COUNTA('3F Curtailed Energy Lanai'!$B$13:$ZZ$13)-8,1,8)</definedName>
    <definedName name="B_1_Curtailed_of_all_renewable_energy_resources" localSheetId="3">OFFSET('3G Curtailed Energy Hawaii'!$B$20:$I$20,0,COUNTA('3G Curtailed Energy Hawaii'!$B$13:$ZZ$13)-8,1,8)</definedName>
    <definedName name="B_1_Curtailed_of_curtailable_renewable_resources" localSheetId="0">OFFSET('3D Curtailed Energy Oahu'!$B$21:$I$21,0,COUNTA('3D Curtailed Energy Oahu'!$B$17:$ZZ$17)-8,1,8)</definedName>
    <definedName name="B_1_Curtailed_of_curtailable_renewable_resources" localSheetId="1">OFFSET('3E Curtailed Energy Maui'!$B$17:$I$17,0,COUNTA('3E Curtailed Energy Maui'!$B$13:$ZZ$13)-8,1,8)</definedName>
    <definedName name="B_1_Curtailed_of_curtailable_renewable_resources" localSheetId="2">OFFSET('3F Curtailed Energy Lanai'!$B$17:$I$17,0,COUNTA('3F Curtailed Energy Lanai'!$B$13:$ZZ$13)-8,1,8)</definedName>
    <definedName name="B_2._MWh_taken_from_curtailable_renewable_resources" localSheetId="0">OFFSET('3D Curtailed Energy Oahu'!$B$19:$I$19,0,COUNTA('3D Curtailed Energy Oahu'!$B$17:$ZZ$17)-8,1,8)</definedName>
    <definedName name="B_2._MWh_taken_from_curtailable_renewable_resources" localSheetId="1">OFFSET('3E Curtailed Energy Maui'!$B$15:$I$15,0,COUNTA('3E Curtailed Energy Maui'!$B$13:$ZZ$13)-8,1,8)</definedName>
    <definedName name="B_2._MWh_taken_from_curtailable_renewable_resources" localSheetId="2">OFFSET('3F Curtailed Energy Lanai'!$B$15:$I$15,0,COUNTA('3F Curtailed Energy Lanai'!$B$13:$ZZ$13)-8,1,8)</definedName>
    <definedName name="B_2._MWh_taken_from_curtailable_renewable_resources" localSheetId="3">OFFSET('3G Curtailed Energy Hawaii'!$B$15:$I$15,0,COUNTA('3G Curtailed Energy Hawaii'!$B$13:$ZZ$13)-8,1,8)</definedName>
    <definedName name="B_3._MWh_taken_from_firm_renewable" localSheetId="0">OFFSET('3D Curtailed Energy Oahu'!$B$22:$I$22,0,COUNTA('3D Curtailed Energy Oahu'!$B$17:$ZZ$17)-8,1,8)</definedName>
    <definedName name="B_3._MWh_taken_from_firm_renewable_and_utility_hydro_generating_facilities" localSheetId="1">OFFSET('3E Curtailed Energy Maui'!$B$18:$I$18,0,COUNTA('3E Curtailed Energy Maui'!$B$13:$ZZ$13)-8,1,8)</definedName>
    <definedName name="B_3._MWh_taken_from_firm_renewable_and_utility_hydro_generating_facilities" localSheetId="2">OFFSET('3F Curtailed Energy Lanai'!$B$18:$I$18,0,COUNTA('3F Curtailed Energy Lanai'!$B$13:$ZZ$13)-8,1,8)</definedName>
    <definedName name="B_3._MWh_taken_from_firm_renewable_and_utility_hydro_generating_facilities" localSheetId="3">OFFSET('3G Curtailed Energy Hawaii'!$B$18:$I$18,0,COUNTA('3G Curtailed Energy Hawaii'!$B$13:$ZZ$13)-8,1,8)</definedName>
    <definedName name="B_4._MWh_taken_from_uncurtailable_distributed" localSheetId="0">OFFSET('3D Curtailed Energy Oahu'!$B$23:$I$23,0,COUNTA('3D Curtailed Energy Oahu'!$B$17:$ZZ$17)-8,1,8)</definedName>
    <definedName name="B_4._MWh_taken_from_uncurtailable_distributed_renewable_generation_resources" localSheetId="1">OFFSET('3E Curtailed Energy Maui'!$B$19:$I$19,0,COUNTA('3E Curtailed Energy Maui'!$B$13:$ZZ$13)-8,1,8)</definedName>
    <definedName name="B_4._MWh_taken_from_uncurtailable_distributed_renewable_generation_resources" localSheetId="2">OFFSET('3F Curtailed Energy Lanai'!$B$19:$I$19,0,COUNTA('3F Curtailed Energy Lanai'!$B$13:$ZZ$13)-8,1,8)</definedName>
    <definedName name="B_4._MWh_taken_from_uncurtailable_distributed_renewable_generation_resources" localSheetId="3">OFFSET('3G Curtailed Energy Hawaii'!$B$19:$I$19,0,COUNTA('3G Curtailed Energy Hawaii'!$B$13:$ZZ$13)-8,1,8)</definedName>
    <definedName name="B_Biofuels">OFFSET(#REF!,0,COUNTA(#REF!)-8,1,8)</definedName>
    <definedName name="B_Biomass">OFFSET(#REF!,0,COUNTA(#REF!)-8,1,8)</definedName>
    <definedName name="B_Biomass_including_municipal_solid_waste">OFFSET(#REF!,0,COUNTA(#REF!)-8,1,8)</definedName>
    <definedName name="B_Consolidated">OFFSET(#REF!,0,COUNTA(#REF!)-8,1,8)</definedName>
    <definedName name="B_Consolidated_Companies">OFFSET(#REF!,0,COUNTA(#REF!)-8,1,8)</definedName>
    <definedName name="B_Customer_sited_renewables">OFFSET(#REF!,0,COUNTA(#REF!)-8,1,8)</definedName>
    <definedName name="B_Facility_Requested">OFFSET(#REF!,0,COUNTA(#REF!)-8,1,8)</definedName>
    <definedName name="B_Geothermal">OFFSET(#REF!,0,COUNTA(#REF!)-8,1,8)</definedName>
    <definedName name="B_Hawai‘i_Electric_Light">OFFSET(#REF!,0,COUNTA(#REF!)-8,1,8)</definedName>
    <definedName name="B_Hawaiian_Electric">OFFSET(#REF!,0,COUNTA(#REF!)-8,1,8)</definedName>
    <definedName name="B_Hydro">OFFSET(#REF!,0,COUNTA(#REF!)-8,1,8)</definedName>
    <definedName name="B_Maui_Electric">OFFSET(#REF!,0,COUNTA(#REF!)-8,1,8)</definedName>
    <definedName name="B_MW_Capacity">OFFSET(#REF!,0,COUNTA(#REF!)-8,1,8)</definedName>
    <definedName name="B_NEM_Participants">OFFSET(#REF!,0,COUNTA(#REF!)-8,1,8)</definedName>
    <definedName name="B_Oversupply">OFFSET(#REF!,0,COUNTA(#REF!)-8,1,8)</definedName>
    <definedName name="B_pct_Curtailed_of_All_Renewable_Energy_Resources">OFFSET(#REF!,0,COUNTA(#REF!)-8,1,8)</definedName>
    <definedName name="B_qtr" localSheetId="0">OFFSET('3D Curtailed Energy Oahu'!$B$17:$I$17,0,COUNTA('3D Curtailed Energy Oahu'!$B$17:$ZZ$17)-8,1,8)</definedName>
    <definedName name="B_qtr" localSheetId="1">OFFSET('3E Curtailed Energy Maui'!$B$13:$I$13,0,COUNTA('3E Curtailed Energy Maui'!$B$13:$ZZ$13)-8,1,8)</definedName>
    <definedName name="B_qtr" localSheetId="2">OFFSET('3F Curtailed Energy Lanai'!$B$13:$I$13,0,COUNTA('3F Curtailed Energy Lanai'!$B$13:$ZZ$13)-8,1,8)</definedName>
    <definedName name="B_qtr" localSheetId="3">OFFSET('3G Curtailed Energy Hawaii'!$B$13:$I$13,0,COUNTA('3G Curtailed Energy Hawaii'!$B$13:$ZZ$13)-8,1,8)</definedName>
    <definedName name="B_qtr">OFFSET(#REF!,0,COUNTA(#REF!)-8,1,8)</definedName>
    <definedName name="B_System_Constraint">OFFSET(#REF!,0,COUNTA(#REF!)-8,1,8)</definedName>
    <definedName name="B_Utility_scale_PV">OFFSET(#REF!,0,COUNTA(#REF!)-8,1,8)</definedName>
    <definedName name="B_Wind">OFFSET(#REF!,0,COUNTA(#REF!)-8,1,8)</definedName>
    <definedName name="C_ann">OFFSET(#REF!,0,MAX(0,COUNTA(#REF!)-10),1,MIN(10,COUNTA(#REF!)))</definedName>
    <definedName name="C_Biofuels">OFFSET(#REF!,0,COUNTA(#REF!)-10,1,10)</definedName>
    <definedName name="C_Biomass">OFFSET(#REF!,0,COUNTA(#REF!)-10,1,10)</definedName>
    <definedName name="C_Customer_sited_renewables">OFFSET(#REF!,0,COUNTA(#REF!)-10,1,10)</definedName>
    <definedName name="C_Facility_Requested">OFFSET(#REF!,0,MAX(0,COUNTA(#REF!)-10),1,MIN(10,COUNTA(#REF!)))</definedName>
    <definedName name="C_Hawaiian_Electric">OFFSET(#REF!,0,COUNTA(#REF!)-10,1,10)</definedName>
    <definedName name="C_MW_Capacity">OFFSET(#REF!,0,COUNTA(#REF!)-10,1,10)</definedName>
    <definedName name="C_NEM_Participants">OFFSET(#REF!,0,COUNTA(#REF!)-10,1,10)</definedName>
    <definedName name="C_Oversupply">OFFSET(#REF!,0,MAX(0,COUNTA(#REF!)-10),1,MIN(10,COUNTA(#REF!)))</definedName>
    <definedName name="C_System_Constraint">OFFSET(#REF!,0,MAX(0,COUNTA(#REF!)-10),1,MIN(10,COUNTA(#REF!)))</definedName>
    <definedName name="C_Utility_scale_PV">OFFSET(#REF!,0,COUNTA(#REF!)-10,1,10)</definedName>
    <definedName name="C_Wind">OFFSET(#REF!,0,COUNTA(#REF!)-10,1,10)</definedName>
    <definedName name="D_Biofuels">OFFSET(#REF!,0,COUNTA(#REF!)-8,1,8)</definedName>
    <definedName name="D_Biomass">OFFSET(#REF!,0,COUNTA(#REF!)-8,1,8)</definedName>
    <definedName name="D_Customer_sited_renewables">OFFSET(#REF!,0,COUNTA(#REF!)-8,1,8)</definedName>
    <definedName name="D_Facility_Requested">OFFSET(#REF!,0,COUNTA(#REF!)-8,1,8)</definedName>
    <definedName name="D_Hawaiian_Electric">OFFSET(#REF!,0,COUNTA(#REF!)-8,1,8)</definedName>
    <definedName name="D_MW_Capacity">OFFSET(#REF!,0,COUNTA(#REF!)-8,1,8)</definedName>
    <definedName name="D_NEM_Participants">OFFSET(#REF!,0,COUNTA(#REF!)-8,1,8)</definedName>
    <definedName name="D_Oversupply">OFFSET(#REF!,0,COUNTA(#REF!)-8,1,8)</definedName>
    <definedName name="D_pct_Curtailed_of_All_Renewable_Energy_Resources">OFFSET(#REF!,0,COUNTA(#REF!)-8,1,8)</definedName>
    <definedName name="D_qtr">OFFSET(#REF!,0,COUNTA(#REF!)-8,1,8)</definedName>
    <definedName name="D_System_Constraint">OFFSET(#REF!,0,COUNTA(#REF!)-8,1,8)</definedName>
    <definedName name="D_Utility_scale_PV">OFFSET(#REF!,0,COUNTA(#REF!)-8,1,8)</definedName>
    <definedName name="D_Wind">OFFSET(#REF!,0,COUNTA(#REF!)-8,1,8)</definedName>
    <definedName name="E_ann">OFFSET(#REF!,0,MAX(0,COUNTA(#REF!)-10),1,MIN(10,COUNTA(#REF!)))</definedName>
    <definedName name="E_Biofuels">OFFSET(#REF!,0,COUNTA(#REF!)-10,1,10)</definedName>
    <definedName name="E_Biomass">OFFSET(#REF!,0,COUNTA(#REF!)-10,1,10)</definedName>
    <definedName name="E_Customer_renewables">OFFSET(#REF!,0,COUNTA(#REF!)-10,1,10)</definedName>
    <definedName name="E_Customer_sited_renewables">OFFSET(#REF!,0,COUNTA(#REF!)-10,1,10)</definedName>
    <definedName name="E_Facility_Requested">OFFSET(#REF!,0,MAX(0,COUNTA(#REF!)-10),1,MIN(10,COUNTA(#REF!)))</definedName>
    <definedName name="E_Hydro">OFFSET(#REF!,0,COUNTA(#REF!)-10,1,10)</definedName>
    <definedName name="E_Maui_Electric">OFFSET(#REF!,0,COUNTA(#REF!)-10,1,10)</definedName>
    <definedName name="E_MW_Capacity">OFFSET(#REF!,0,COUNTA(#REF!)-10,1,10)</definedName>
    <definedName name="E_NEM_Participants">OFFSET(#REF!,0,COUNTA(#REF!)-10,1,10)</definedName>
    <definedName name="E_Oversupply">OFFSET(#REF!,0,MAX(0,COUNTA(#REF!)-10),1,MIN(10,COUNTA(#REF!)))</definedName>
    <definedName name="E_System_Constraint">OFFSET(#REF!,0,MAX(0,COUNTA(#REF!)-10),1,MIN(10,COUNTA(#REF!)))</definedName>
    <definedName name="E_Utility_scale_PV">OFFSET(#REF!,0,COUNTA(#REF!)-10,1,10)</definedName>
    <definedName name="E_Wind">OFFSET(#REF!,0,COUNTA(#REF!)-10,1,10)</definedName>
    <definedName name="F_Biofuels">OFFSET(#REF!,0,COUNTA(#REF!)-8,1,8)</definedName>
    <definedName name="F_Biomass">OFFSET(#REF!,0,COUNTA(#REF!)-8,1,8)</definedName>
    <definedName name="F_Customer_sited_renewables">OFFSET(#REF!,0,COUNTA(#REF!)-8,1,8)</definedName>
    <definedName name="F_Facility_Requested">OFFSET(#REF!,0,COUNTA(#REF!)-8,1,8)</definedName>
    <definedName name="F_Geothermal">OFFSET(#REF!,0,COUNTA(#REF!)-8,1,8)</definedName>
    <definedName name="F_Hydro">OFFSET(#REF!,0,COUNTA(#REF!)-8,1,8)</definedName>
    <definedName name="F_Maui_Electric">OFFSET(#REF!,0,COUNTA(#REF!)-8,1,8)</definedName>
    <definedName name="F_MW_Capacity">OFFSET(#REF!,0,COUNTA(#REF!)-8,1,8)</definedName>
    <definedName name="F_NEM_Participants">OFFSET(#REF!,0,COUNTA(#REF!)-8,1,8)</definedName>
    <definedName name="F_Oversupply">OFFSET(#REF!,0,COUNTA(#REF!)-8,1,8)</definedName>
    <definedName name="F_pct_Curtailed_of_All_Renewable_Energy_Resources">OFFSET(#REF!,0,COUNTA(#REF!)-8,1,8)</definedName>
    <definedName name="F_qtr">OFFSET(#REF!,0,COUNTA(#REF!)-8,1,8)</definedName>
    <definedName name="F_System_Constraint">OFFSET(#REF!,0,COUNTA(#REF!)-8,1,8)</definedName>
    <definedName name="F_Utility_scale_PV">OFFSET(#REF!,0,COUNTA(#REF!)-8,1,8)</definedName>
    <definedName name="F_Wind">OFFSET(#REF!,0,COUNTA(#REF!)-8,1,8)</definedName>
    <definedName name="G_ann">OFFSET(#REF!,0,MAX(0,COUNTA(#REF!)-10),1,MIN(10,COUNTA(#REF!)))</definedName>
    <definedName name="G_Biofuels">OFFSET(#REF!,0,COUNTA(#REF!)-10,1,10)</definedName>
    <definedName name="G_Biomass">OFFSET(#REF!,0,COUNTA(#REF!)-10,1,10)</definedName>
    <definedName name="G_Customer_sited_renewables">OFFSET(#REF!,0,COUNTA(#REF!)-10,1,10)</definedName>
    <definedName name="G_Facility_Requested">OFFSET(#REF!,0,MAX(0,COUNTA(#REF!)-10),1,MIN(10,COUNTA(#REF!)))</definedName>
    <definedName name="G_Geothermal">OFFSET(#REF!,0,COUNTA(#REF!)-10,1,10)</definedName>
    <definedName name="G_Hawai‘i_Electric_Light">OFFSET(#REF!,0,COUNTA(#REF!)-10,1,10)</definedName>
    <definedName name="G_Hydro">OFFSET(#REF!,0,COUNTA(#REF!)-10,1,10)</definedName>
    <definedName name="G_MW_Capacity">OFFSET(#REF!,0,COUNTA(#REF!)-10,1,10)</definedName>
    <definedName name="G_NEM_Participants">OFFSET(#REF!,0,COUNTA(#REF!)-10,1,10)</definedName>
    <definedName name="G_Oversupply">OFFSET(#REF!,0,MAX(0,COUNTA(#REF!)-10),1,MIN(10,COUNTA(#REF!)))</definedName>
    <definedName name="G_System_Constraint">OFFSET(#REF!,0,MAX(0,COUNTA(#REF!)-10),1,MIN(10,COUNTA(#REF!)))</definedName>
    <definedName name="G_Utility_scale_PV">OFFSET(#REF!,0,COUNTA(#REF!)-10,1,10)</definedName>
    <definedName name="G_Wind">OFFSET(#REF!,0,COUNTA(#REF!)-10,1,10)</definedName>
    <definedName name="H_Biofuels">OFFSET(#REF!,0,COUNTA(#REF!)-8,1,8)</definedName>
    <definedName name="H_Biomass">OFFSET(#REF!,0,COUNTA(#REF!)-8,1,8)</definedName>
    <definedName name="H_Customer_sited_renewables">OFFSET(#REF!,0,COUNTA(#REF!)-8,1,8)</definedName>
    <definedName name="H_Facility_Requested">OFFSET(#REF!,0,COUNTA(#REF!)-8,1,8)</definedName>
    <definedName name="H_Geothermal">OFFSET(#REF!,0,COUNTA(#REF!)-8,1,8)</definedName>
    <definedName name="H_Hawai‘i_Electric_Light">OFFSET(#REF!,0,COUNTA(#REF!)-8,1,8)</definedName>
    <definedName name="H_Hydro">OFFSET(#REF!,0,COUNTA(#REF!)-8,1,8)</definedName>
    <definedName name="H_MW_Capacity">OFFSET(#REF!,0,COUNTA(#REF!)-8,1,8)</definedName>
    <definedName name="H_NEM_Participants">OFFSET(#REF!,0,COUNTA(#REF!)-8,1,8)</definedName>
    <definedName name="H_Oversupply">OFFSET(#REF!,0,COUNTA(#REF!)-8,1,8)</definedName>
    <definedName name="H_pct_Curtailed_of_All_Renewable_Energy_Resources">OFFSET(#REF!,0,COUNTA(#REF!)-8,1,8)</definedName>
    <definedName name="H_qtr">OFFSET(#REF!,0,COUNTA(#REF!)-8,1,8)</definedName>
    <definedName name="H_System_Constraint">OFFSET(#REF!,0,COUNTA(#REF!)-8,1,8)</definedName>
    <definedName name="H_Utility_scale_PV">OFFSET(#REF!,0,COUNTA(#REF!)-8,1,8)</definedName>
    <definedName name="H_Wind">OFFSET(#REF!,0,COUNTA(#REF!)-8,1,8)</definedName>
    <definedName name="PivotTabl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5" i="30" l="1"/>
  <c r="S5" i="29"/>
  <c r="S5" i="31"/>
  <c r="R5" i="29" l="1"/>
  <c r="R5" i="31"/>
  <c r="R5" i="30"/>
  <c r="P5" i="31" l="1"/>
  <c r="Q5" i="31"/>
  <c r="Q5" i="30"/>
  <c r="Q5" i="29"/>
  <c r="P5" i="29" l="1"/>
  <c r="O5" i="29" l="1"/>
  <c r="M6" i="28" l="1"/>
  <c r="L6" i="28"/>
  <c r="L9" i="28" l="1"/>
  <c r="M9" i="28"/>
  <c r="M20" i="31"/>
  <c r="L20" i="31"/>
  <c r="K20" i="31"/>
  <c r="J20" i="31"/>
  <c r="I20" i="31"/>
  <c r="H20" i="31"/>
  <c r="G20" i="31"/>
  <c r="F20" i="31"/>
  <c r="E20" i="31"/>
  <c r="D20" i="31"/>
  <c r="C20" i="31"/>
  <c r="B20" i="31"/>
  <c r="M17" i="31"/>
  <c r="L17" i="31"/>
  <c r="K17" i="31"/>
  <c r="J17" i="31"/>
  <c r="I17" i="31"/>
  <c r="H17" i="31"/>
  <c r="G17" i="31"/>
  <c r="F17" i="31"/>
  <c r="E17" i="31"/>
  <c r="D17" i="31"/>
  <c r="C17" i="31"/>
  <c r="B17" i="31"/>
  <c r="M20" i="30"/>
  <c r="L20" i="30"/>
  <c r="K20" i="30"/>
  <c r="J20" i="30"/>
  <c r="I20" i="30"/>
  <c r="H20" i="30"/>
  <c r="G20" i="30"/>
  <c r="F20" i="30"/>
  <c r="E20" i="30"/>
  <c r="D20" i="30"/>
  <c r="C20" i="30"/>
  <c r="B20" i="30"/>
  <c r="M17" i="30"/>
  <c r="L17" i="30"/>
  <c r="K17" i="30"/>
  <c r="J17" i="30"/>
  <c r="I17" i="30"/>
  <c r="H17" i="30"/>
  <c r="G17" i="30"/>
  <c r="F17" i="30"/>
  <c r="E17" i="30"/>
  <c r="D17" i="30"/>
  <c r="C17" i="30"/>
  <c r="B17" i="30"/>
  <c r="M20" i="29"/>
  <c r="L20" i="29"/>
  <c r="K20" i="29"/>
  <c r="J20" i="29"/>
  <c r="I20" i="29"/>
  <c r="H20" i="29"/>
  <c r="G20" i="29"/>
  <c r="F20" i="29"/>
  <c r="E20" i="29"/>
  <c r="D20" i="29"/>
  <c r="C20" i="29"/>
  <c r="B20" i="29"/>
  <c r="M17" i="29"/>
  <c r="L17" i="29"/>
  <c r="K17" i="29"/>
  <c r="J17" i="29"/>
  <c r="I17" i="29"/>
  <c r="H17" i="29"/>
  <c r="G17" i="29"/>
  <c r="F17" i="29"/>
  <c r="E17" i="29"/>
  <c r="D17" i="29"/>
  <c r="C17" i="29"/>
  <c r="B17" i="29"/>
  <c r="K9" i="28"/>
  <c r="J9" i="28"/>
  <c r="I9" i="28"/>
  <c r="H9" i="28"/>
  <c r="G9" i="28"/>
  <c r="F9" i="28"/>
  <c r="E9" i="28"/>
  <c r="D9" i="28"/>
  <c r="C9" i="28"/>
  <c r="K6" i="28"/>
  <c r="J6" i="28"/>
  <c r="I6" i="28"/>
  <c r="H6" i="28"/>
  <c r="G6" i="28"/>
  <c r="F6" i="28"/>
  <c r="E6" i="28"/>
  <c r="D6" i="28"/>
  <c r="C6" i="28"/>
  <c r="B6" i="31"/>
  <c r="C6" i="31"/>
  <c r="D6" i="31"/>
  <c r="E6" i="31"/>
  <c r="F6" i="31"/>
  <c r="G6" i="31"/>
  <c r="H6" i="31"/>
  <c r="I6" i="31"/>
  <c r="J6" i="31"/>
  <c r="K6" i="31"/>
  <c r="B9" i="31"/>
  <c r="C9" i="31"/>
  <c r="D9" i="31"/>
  <c r="E9" i="31"/>
  <c r="F9" i="31"/>
  <c r="G9" i="31"/>
  <c r="H9" i="31"/>
  <c r="I9" i="31"/>
  <c r="J9" i="31"/>
  <c r="K9" i="31"/>
  <c r="B6" i="30"/>
  <c r="C6" i="30"/>
  <c r="D6" i="30"/>
  <c r="E6" i="30"/>
  <c r="F6" i="30"/>
  <c r="G6" i="30"/>
  <c r="H6" i="30"/>
  <c r="I6" i="30"/>
  <c r="J6" i="30"/>
  <c r="K6" i="30"/>
  <c r="B9" i="30"/>
  <c r="C9" i="30"/>
  <c r="D9" i="30"/>
  <c r="E9" i="30"/>
  <c r="F9" i="30"/>
  <c r="G9" i="30"/>
  <c r="H9" i="30"/>
  <c r="I9" i="30"/>
  <c r="J9" i="30"/>
  <c r="K9" i="30"/>
  <c r="B6" i="29"/>
  <c r="C6" i="29"/>
  <c r="D6" i="29"/>
  <c r="E6" i="29"/>
  <c r="F6" i="29"/>
  <c r="G6" i="29"/>
  <c r="H6" i="29"/>
  <c r="I6" i="29"/>
  <c r="J6" i="29"/>
  <c r="K6" i="29"/>
  <c r="B9" i="29"/>
  <c r="C9" i="29"/>
  <c r="D9" i="29"/>
  <c r="E9" i="29"/>
  <c r="F9" i="29"/>
  <c r="G9" i="29"/>
  <c r="H9" i="29"/>
  <c r="I9" i="29"/>
  <c r="J9" i="29"/>
  <c r="K9" i="29"/>
  <c r="B6" i="28"/>
  <c r="B9" i="28"/>
  <c r="O5" i="30" l="1"/>
  <c r="P5" i="30"/>
  <c r="N5" i="30"/>
  <c r="N5" i="29"/>
  <c r="O6" i="31" l="1"/>
  <c r="O9" i="31"/>
  <c r="N6" i="31"/>
  <c r="N9" i="31"/>
  <c r="S4" i="30" l="1"/>
  <c r="R7" i="30" l="1"/>
  <c r="S6" i="30"/>
  <c r="R4" i="30"/>
  <c r="S8" i="30"/>
  <c r="S7" i="30"/>
  <c r="S9" i="30" s="1"/>
  <c r="R8" i="30"/>
  <c r="R7" i="29"/>
  <c r="S4" i="29"/>
  <c r="R8" i="29"/>
  <c r="S8" i="29"/>
  <c r="S7" i="29"/>
  <c r="R4" i="29"/>
  <c r="S8" i="31"/>
  <c r="R8" i="31"/>
  <c r="S7" i="31"/>
  <c r="R7" i="31"/>
  <c r="S4" i="31"/>
  <c r="R4" i="31"/>
  <c r="R9" i="30" l="1"/>
  <c r="R6" i="30"/>
  <c r="R9" i="29"/>
  <c r="R6" i="29"/>
  <c r="S6" i="29"/>
  <c r="S9" i="29"/>
  <c r="R9" i="31"/>
  <c r="R6" i="31"/>
  <c r="S6" i="31"/>
  <c r="S9" i="31"/>
  <c r="P7" i="29" l="1"/>
  <c r="P4" i="29"/>
  <c r="Q7" i="29"/>
  <c r="P8" i="30" l="1"/>
  <c r="N4" i="29"/>
  <c r="O7" i="30"/>
  <c r="R5" i="28"/>
  <c r="Q8" i="31"/>
  <c r="Q7" i="31"/>
  <c r="N7" i="30"/>
  <c r="O4" i="30"/>
  <c r="N4" i="30"/>
  <c r="Q8" i="30"/>
  <c r="O8" i="30"/>
  <c r="Q4" i="30"/>
  <c r="Q7" i="30"/>
  <c r="P4" i="30"/>
  <c r="P7" i="30"/>
  <c r="N8" i="30"/>
  <c r="P8" i="29"/>
  <c r="Q4" i="29"/>
  <c r="O8" i="29"/>
  <c r="O4" i="29"/>
  <c r="N6" i="29"/>
  <c r="P9" i="29"/>
  <c r="P6" i="29"/>
  <c r="N8" i="29"/>
  <c r="Q8" i="29"/>
  <c r="N7" i="29"/>
  <c r="O7" i="29"/>
  <c r="P4" i="31"/>
  <c r="P8" i="31"/>
  <c r="P7" i="31"/>
  <c r="Q4" i="31"/>
  <c r="Q8" i="28"/>
  <c r="R8" i="28"/>
  <c r="S5" i="28"/>
  <c r="S4" i="28"/>
  <c r="O8" i="28"/>
  <c r="S8" i="28"/>
  <c r="P7" i="28"/>
  <c r="P8" i="28"/>
  <c r="O4" i="28"/>
  <c r="P4" i="28"/>
  <c r="Q4" i="28"/>
  <c r="N7" i="28"/>
  <c r="N4" i="28"/>
  <c r="O7" i="28"/>
  <c r="R4" i="28"/>
  <c r="R6" i="28" s="1"/>
  <c r="Q7" i="28"/>
  <c r="S7" i="28"/>
  <c r="N8" i="28"/>
  <c r="R7" i="28"/>
  <c r="N9" i="29" l="1"/>
  <c r="P9" i="30"/>
  <c r="P6" i="30"/>
  <c r="Q6" i="30"/>
  <c r="Q9" i="30"/>
  <c r="N6" i="30"/>
  <c r="N9" i="30"/>
  <c r="O6" i="30"/>
  <c r="O9" i="30"/>
  <c r="O6" i="29"/>
  <c r="O9" i="29"/>
  <c r="Q9" i="29"/>
  <c r="Q6" i="29"/>
  <c r="Q6" i="31"/>
  <c r="Q9" i="31"/>
  <c r="P9" i="31"/>
  <c r="P6" i="31"/>
  <c r="S6" i="28"/>
  <c r="S9" i="28"/>
  <c r="N5" i="28"/>
  <c r="R9" i="28"/>
  <c r="Q5" i="28"/>
  <c r="O5" i="28" l="1"/>
  <c r="O6" i="28" s="1"/>
  <c r="Q6" i="28"/>
  <c r="Q9" i="28"/>
  <c r="P5" i="28"/>
  <c r="N6" i="28"/>
  <c r="N9" i="28"/>
  <c r="O9" i="28"/>
  <c r="P6" i="28" l="1"/>
  <c r="P9" i="28"/>
</calcChain>
</file>

<file path=xl/sharedStrings.xml><?xml version="1.0" encoding="utf-8"?>
<sst xmlns="http://schemas.openxmlformats.org/spreadsheetml/2006/main" count="327" uniqueCount="66">
  <si>
    <t>Annual</t>
  </si>
  <si>
    <t>1/(1+2+3+4) = % Curtailed of all renewable energy resources</t>
  </si>
  <si>
    <t>4. MWh taken from uncurtailable distributed renewable generation resources</t>
  </si>
  <si>
    <t>3. MWh taken from firm renewable and utility hydro generating facilities</t>
  </si>
  <si>
    <t>1/(1+2) = % Curtailed of curtailable renewable resources</t>
  </si>
  <si>
    <t>1. MWh curtailed from curtailable renewable resources</t>
  </si>
  <si>
    <t>2. MWh taken from curtailable renewable resources</t>
  </si>
  <si>
    <t>2012*</t>
  </si>
  <si>
    <t>2013*</t>
  </si>
  <si>
    <t>2014*</t>
  </si>
  <si>
    <t>* In June 2015, the curtailment metric tabulation was corrected for the years 2012 thru 2014; the Kapolei Sustainability Energy Park was inadvertently excluded and the “MWh taken” values applicable to the Kapolei Sustainability Energy Park were accounted for as the “MWh taken” values for the Kalaeloa Renewable Energy Park.</t>
  </si>
  <si>
    <t xml:space="preserve">** In January 2017, due to an input error 2016 Q2 and Q3 was revised. </t>
  </si>
  <si>
    <t>Q1 2012</t>
  </si>
  <si>
    <t>Q2 2012</t>
  </si>
  <si>
    <t>Q3 2012</t>
  </si>
  <si>
    <t>Q4 2012</t>
  </si>
  <si>
    <t>Q1 2013</t>
  </si>
  <si>
    <t>Q2 2013</t>
  </si>
  <si>
    <t>Q3 2013</t>
  </si>
  <si>
    <t>Q4 2013</t>
  </si>
  <si>
    <t>Q1 2014</t>
  </si>
  <si>
    <t>Q2 2014</t>
  </si>
  <si>
    <t>Q3 2014</t>
  </si>
  <si>
    <t>Q4 2014</t>
  </si>
  <si>
    <t>Q1 2015</t>
  </si>
  <si>
    <t>Q2 2015</t>
  </si>
  <si>
    <t>Q3 2015</t>
  </si>
  <si>
    <t>Q4 2015</t>
  </si>
  <si>
    <t>Q1 2016</t>
  </si>
  <si>
    <t>Q2 2016</t>
  </si>
  <si>
    <t>Q3 2016</t>
  </si>
  <si>
    <t>Q4 2016</t>
  </si>
  <si>
    <t>A</t>
  </si>
  <si>
    <t>B</t>
  </si>
  <si>
    <t>Q1 2017</t>
  </si>
  <si>
    <t>Q2 2017</t>
  </si>
  <si>
    <t>Q3 2017</t>
  </si>
  <si>
    <t>Q4 2017</t>
  </si>
  <si>
    <t>Q1 2018</t>
  </si>
  <si>
    <t>Q2 2018</t>
  </si>
  <si>
    <t>Q3 2018</t>
  </si>
  <si>
    <t>Q4 2018</t>
  </si>
  <si>
    <t>Q1 2019</t>
  </si>
  <si>
    <t>Q2 2019</t>
  </si>
  <si>
    <t>Q3 2019</t>
  </si>
  <si>
    <t>Q4 2019</t>
  </si>
  <si>
    <t>Maui County - Maui Division</t>
  </si>
  <si>
    <t>Maui County - Lanai Division</t>
  </si>
  <si>
    <t>O‘ahu</t>
  </si>
  <si>
    <t>Hawai‘i Island</t>
  </si>
  <si>
    <t>Q1 2020</t>
  </si>
  <si>
    <t>Q2 2020</t>
  </si>
  <si>
    <t>Q3 2020</t>
  </si>
  <si>
    <t>Q4 2020</t>
  </si>
  <si>
    <t>*** In January 2021 the 2018 and 2019 annual numbers were corrected due to a formula error</t>
  </si>
  <si>
    <t xml:space="preserve">* A formula error was corrected in January 2021 that impacted the 2018 annual numbers </t>
  </si>
  <si>
    <t>Q1 2021</t>
  </si>
  <si>
    <t>Q2 2021</t>
  </si>
  <si>
    <t>Q3 2021</t>
  </si>
  <si>
    <t>Q4 2021</t>
  </si>
  <si>
    <t>Q1 2022</t>
  </si>
  <si>
    <t>Q2 2022</t>
  </si>
  <si>
    <t>Q3 2022</t>
  </si>
  <si>
    <t>Q4 2022</t>
  </si>
  <si>
    <t>Q1 2023</t>
  </si>
  <si>
    <t>Q2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</si>
</sst>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General_)"/>
    <numFmt numFmtId="165" formatCode="0.0"/>
    <numFmt numFmtId="166" formatCode="#,##0.0000"/>
  </numFmts>
  <fonts count="28" x14ac:knownFonts="1">
    <font>
      <sz val="11"/>
      <color theme="1"/>
      <name val="Calibri"/>
      <family val="2"/>
      <scheme val="minor"/>
    </font>
    <font>
      <sz val="11"/>
      <color theme="1"/>
      <name val="Calibri"/>
      <family val="2"/>
      <scheme val="minor"/>
    </font>
    <font>
      <sz val="10"/>
      <name val="Arial"/>
      <family val="2"/>
    </font>
    <font>
      <sz val="10"/>
      <name val="Arial"/>
      <family val="2"/>
    </font>
    <font>
      <b/>
      <sz val="11"/>
      <color theme="1"/>
      <name val="Calibri"/>
      <family val="2"/>
      <scheme val="minor"/>
    </font>
    <font>
      <b/>
      <u/>
      <sz val="14"/>
      <name val="Times New Roman"/>
      <family val="1"/>
    </font>
    <font>
      <b/>
      <u/>
      <sz val="12"/>
      <name val="Times New Roman"/>
      <family val="1"/>
    </font>
    <font>
      <sz val="12"/>
      <color theme="1"/>
      <name val="Arial"/>
      <family val="2"/>
    </font>
    <font>
      <sz val="10"/>
      <name val="Courier"/>
      <family val="3"/>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theme="1"/>
      <name val="Calibri"/>
      <family val="2"/>
      <scheme val="minor"/>
    </font>
    <font>
      <sz val="11"/>
      <color indexed="8"/>
      <name val="Calibri"/>
      <family val="2"/>
      <scheme val="minor"/>
    </font>
    <font>
      <sz val="8"/>
      <name val="Calibri"/>
      <family val="2"/>
      <scheme val="minor"/>
    </font>
    <font>
      <b/>
      <u/>
      <sz val="14"/>
      <color theme="1"/>
      <name val="Times New Roman"/>
      <family val="1"/>
    </font>
  </fonts>
  <fills count="36">
    <fill>
      <patternFill patternType="none"/>
    </fill>
    <fill>
      <patternFill patternType="gray125"/>
    </fill>
    <fill>
      <patternFill patternType="solid">
        <fgColor theme="0"/>
        <bgColor indexed="64"/>
      </patternFill>
    </fill>
    <fill>
      <patternFill patternType="solid">
        <fgColor rgb="FF66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style="thin">
        <color auto="1"/>
      </left>
      <right/>
      <top/>
      <bottom/>
      <diagonal/>
    </border>
    <border>
      <left style="thin">
        <color auto="1"/>
      </left>
      <right style="thin">
        <color auto="1"/>
      </right>
      <top/>
      <bottom/>
      <diagonal/>
    </border>
  </borders>
  <cellStyleXfs count="73">
    <xf numFmtId="0" fontId="0" fillId="0" borderId="0"/>
    <xf numFmtId="43" fontId="1" fillId="0" borderId="0" applyFont="0" applyFill="0" applyBorder="0" applyAlignment="0" applyProtection="0"/>
    <xf numFmtId="43" fontId="2" fillId="0" borderId="0" applyFont="0" applyFill="0" applyBorder="0" applyAlignment="0" applyProtection="0"/>
    <xf numFmtId="0" fontId="2" fillId="0" borderId="0"/>
    <xf numFmtId="0" fontId="3" fillId="0" borderId="0"/>
    <xf numFmtId="9" fontId="1" fillId="0" borderId="0" applyFont="0" applyFill="0" applyBorder="0" applyAlignment="0" applyProtection="0"/>
    <xf numFmtId="9" fontId="1" fillId="0" borderId="0" applyFont="0" applyFill="0" applyBorder="0" applyAlignment="0" applyProtection="0"/>
    <xf numFmtId="0" fontId="7" fillId="0" borderId="0"/>
    <xf numFmtId="0" fontId="3"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164" fontId="8" fillId="0" borderId="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9" fillId="0" borderId="0" applyNumberFormat="0" applyFill="0" applyBorder="0" applyAlignment="0" applyProtection="0"/>
    <xf numFmtId="0" fontId="10" fillId="0" borderId="5" applyNumberFormat="0" applyFill="0" applyAlignment="0" applyProtection="0"/>
    <xf numFmtId="0" fontId="11" fillId="0" borderId="6" applyNumberFormat="0" applyFill="0" applyAlignment="0" applyProtection="0"/>
    <xf numFmtId="0" fontId="12" fillId="0" borderId="7" applyNumberFormat="0" applyFill="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0" applyNumberFormat="0" applyBorder="0" applyAlignment="0" applyProtection="0"/>
    <xf numFmtId="0" fontId="16" fillId="7" borderId="8" applyNumberFormat="0" applyAlignment="0" applyProtection="0"/>
    <xf numFmtId="0" fontId="17" fillId="8" borderId="9" applyNumberFormat="0" applyAlignment="0" applyProtection="0"/>
    <xf numFmtId="0" fontId="18" fillId="8" borderId="8" applyNumberFormat="0" applyAlignment="0" applyProtection="0"/>
    <xf numFmtId="0" fontId="19" fillId="0" borderId="10" applyNumberFormat="0" applyFill="0" applyAlignment="0" applyProtection="0"/>
    <xf numFmtId="0" fontId="20" fillId="9" borderId="11" applyNumberFormat="0" applyAlignment="0" applyProtection="0"/>
    <xf numFmtId="0" fontId="21" fillId="0" borderId="0" applyNumberFormat="0" applyFill="0" applyBorder="0" applyAlignment="0" applyProtection="0"/>
    <xf numFmtId="0" fontId="1" fillId="10" borderId="12" applyNumberFormat="0" applyFont="0" applyAlignment="0" applyProtection="0"/>
    <xf numFmtId="0" fontId="22" fillId="0" borderId="0" applyNumberFormat="0" applyFill="0" applyBorder="0" applyAlignment="0" applyProtection="0"/>
    <xf numFmtId="0" fontId="4" fillId="0" borderId="13" applyNumberFormat="0" applyFill="0" applyAlignment="0" applyProtection="0"/>
    <xf numFmtId="0" fontId="23"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3" fillId="30" borderId="0" applyNumberFormat="0" applyBorder="0" applyAlignment="0" applyProtection="0"/>
    <xf numFmtId="0" fontId="2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3" fillId="34" borderId="0" applyNumberFormat="0" applyBorder="0" applyAlignment="0" applyProtection="0"/>
    <xf numFmtId="0" fontId="25" fillId="0" borderId="0"/>
  </cellStyleXfs>
  <cellXfs count="85">
    <xf numFmtId="0" fontId="0" fillId="0" borderId="0" xfId="0"/>
    <xf numFmtId="0" fontId="0" fillId="0" borderId="0" xfId="0" applyFill="1"/>
    <xf numFmtId="0" fontId="5" fillId="2" borderId="2" xfId="0" applyFont="1" applyFill="1" applyBorder="1" applyAlignment="1">
      <alignment horizontal="center"/>
    </xf>
    <xf numFmtId="0" fontId="6" fillId="2" borderId="3" xfId="0" applyFont="1" applyFill="1" applyBorder="1" applyAlignment="1">
      <alignment horizontal="center"/>
    </xf>
    <xf numFmtId="0" fontId="4" fillId="0" borderId="0" xfId="0" applyFont="1"/>
    <xf numFmtId="10" fontId="0" fillId="3" borderId="0" xfId="6" applyNumberFormat="1" applyFont="1" applyFill="1" applyAlignment="1">
      <alignment horizontal="center"/>
    </xf>
    <xf numFmtId="3" fontId="0" fillId="0" borderId="0" xfId="6" applyNumberFormat="1" applyFont="1"/>
    <xf numFmtId="3" fontId="0" fillId="0" borderId="0" xfId="0" applyNumberFormat="1" applyFill="1"/>
    <xf numFmtId="3" fontId="0" fillId="0" borderId="0" xfId="0" applyNumberFormat="1" applyFill="1" applyAlignment="1">
      <alignment horizontal="center"/>
    </xf>
    <xf numFmtId="165" fontId="0" fillId="0" borderId="0" xfId="0" applyNumberFormat="1" applyAlignment="1">
      <alignment horizontal="center"/>
    </xf>
    <xf numFmtId="3" fontId="0" fillId="0" borderId="0" xfId="6" applyNumberFormat="1" applyFont="1" applyFill="1" applyBorder="1" applyAlignment="1">
      <alignment horizontal="center"/>
    </xf>
    <xf numFmtId="0" fontId="0" fillId="0" borderId="0" xfId="0" applyAlignment="1">
      <alignment wrapText="1"/>
    </xf>
    <xf numFmtId="0" fontId="0" fillId="0" borderId="0" xfId="0"/>
    <xf numFmtId="3" fontId="0" fillId="0" borderId="0" xfId="6" applyNumberFormat="1" applyFont="1" applyFill="1"/>
    <xf numFmtId="0" fontId="6" fillId="2" borderId="1" xfId="0" applyFont="1" applyFill="1" applyBorder="1" applyAlignment="1">
      <alignment horizontal="center"/>
    </xf>
    <xf numFmtId="0" fontId="0" fillId="0" borderId="0" xfId="0" applyAlignment="1">
      <alignment vertical="top" wrapText="1"/>
    </xf>
    <xf numFmtId="0" fontId="24" fillId="0" borderId="0" xfId="0" applyFont="1"/>
    <xf numFmtId="0" fontId="5" fillId="2" borderId="1" xfId="0" applyFont="1" applyFill="1" applyBorder="1" applyAlignment="1">
      <alignment horizontal="center"/>
    </xf>
    <xf numFmtId="10" fontId="0" fillId="3" borderId="0" xfId="6" applyNumberFormat="1" applyFont="1" applyFill="1" applyAlignment="1">
      <alignment horizontal="center"/>
    </xf>
    <xf numFmtId="3" fontId="0" fillId="0" borderId="0" xfId="6" applyNumberFormat="1" applyFont="1" applyFill="1" applyAlignment="1">
      <alignment horizontal="center"/>
    </xf>
    <xf numFmtId="3" fontId="1" fillId="0" borderId="0" xfId="6" applyNumberFormat="1" applyFont="1" applyFill="1" applyBorder="1" applyAlignment="1">
      <alignment horizontal="center"/>
    </xf>
    <xf numFmtId="3" fontId="0" fillId="0" borderId="0" xfId="0" applyNumberFormat="1" applyFill="1" applyAlignment="1">
      <alignment horizontal="center"/>
    </xf>
    <xf numFmtId="0" fontId="0" fillId="0" borderId="0" xfId="0" applyAlignment="1">
      <alignment vertical="top"/>
    </xf>
    <xf numFmtId="0" fontId="5" fillId="2" borderId="2" xfId="0" applyFont="1" applyFill="1" applyBorder="1" applyAlignment="1">
      <alignment horizontal="center"/>
    </xf>
    <xf numFmtId="166" fontId="0" fillId="0" borderId="0" xfId="6" applyNumberFormat="1" applyFont="1" applyFill="1"/>
    <xf numFmtId="0" fontId="5" fillId="2" borderId="2" xfId="0" applyFont="1" applyFill="1" applyBorder="1" applyAlignment="1">
      <alignment horizontal="center"/>
    </xf>
    <xf numFmtId="0" fontId="5" fillId="2" borderId="2" xfId="0" applyFont="1" applyFill="1" applyBorder="1" applyAlignment="1">
      <alignment horizontal="center"/>
    </xf>
    <xf numFmtId="0" fontId="5" fillId="2" borderId="2" xfId="0" applyFont="1" applyFill="1" applyBorder="1" applyAlignment="1">
      <alignment horizontal="center"/>
    </xf>
    <xf numFmtId="0" fontId="5" fillId="0" borderId="3" xfId="0" applyFont="1" applyFill="1" applyBorder="1" applyAlignment="1">
      <alignment horizontal="center"/>
    </xf>
    <xf numFmtId="0" fontId="5" fillId="2" borderId="3" xfId="0" applyFont="1" applyFill="1" applyBorder="1" applyAlignment="1">
      <alignment horizontal="center"/>
    </xf>
    <xf numFmtId="0" fontId="5" fillId="0" borderId="14" xfId="0" applyFont="1" applyFill="1" applyBorder="1" applyAlignment="1">
      <alignment horizontal="center"/>
    </xf>
    <xf numFmtId="0" fontId="5" fillId="2" borderId="2" xfId="0" applyFont="1" applyFill="1" applyBorder="1" applyAlignment="1">
      <alignment horizontal="center"/>
    </xf>
    <xf numFmtId="0" fontId="5" fillId="0" borderId="3"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0" borderId="14" xfId="0" applyFont="1" applyFill="1" applyBorder="1" applyAlignment="1">
      <alignment horizontal="center"/>
    </xf>
    <xf numFmtId="0" fontId="5" fillId="0" borderId="14" xfId="0" applyFont="1" applyFill="1" applyBorder="1" applyAlignment="1">
      <alignment horizontal="center"/>
    </xf>
    <xf numFmtId="3" fontId="0" fillId="0" borderId="0" xfId="0" applyNumberFormat="1" applyFill="1" applyAlignment="1">
      <alignment horizontal="center"/>
    </xf>
    <xf numFmtId="0" fontId="5" fillId="2" borderId="2" xfId="0" applyFont="1" applyFill="1" applyBorder="1" applyAlignment="1">
      <alignment horizontal="center"/>
    </xf>
    <xf numFmtId="0" fontId="6" fillId="2" borderId="3" xfId="0" applyFont="1" applyFill="1" applyBorder="1" applyAlignment="1">
      <alignment horizontal="center"/>
    </xf>
    <xf numFmtId="0" fontId="4" fillId="0" borderId="0" xfId="0" applyFont="1"/>
    <xf numFmtId="10" fontId="0" fillId="3" borderId="0" xfId="6" applyNumberFormat="1" applyFont="1" applyFill="1" applyAlignment="1">
      <alignment horizontal="center"/>
    </xf>
    <xf numFmtId="0" fontId="5" fillId="0" borderId="3" xfId="0" applyFont="1" applyFill="1" applyBorder="1" applyAlignment="1">
      <alignment horizontal="center"/>
    </xf>
    <xf numFmtId="0" fontId="5" fillId="0" borderId="3" xfId="0" applyFont="1" applyFill="1" applyBorder="1" applyAlignment="1">
      <alignment horizontal="center"/>
    </xf>
    <xf numFmtId="0" fontId="5" fillId="0" borderId="3" xfId="0" applyFont="1" applyFill="1" applyBorder="1" applyAlignment="1">
      <alignment horizontal="center"/>
    </xf>
    <xf numFmtId="0" fontId="5" fillId="0" borderId="3" xfId="0" applyFont="1" applyFill="1" applyBorder="1" applyAlignment="1">
      <alignment horizontal="center"/>
    </xf>
    <xf numFmtId="0" fontId="5" fillId="2" borderId="2" xfId="0" applyFont="1" applyFill="1" applyBorder="1" applyAlignment="1">
      <alignment horizontal="center"/>
    </xf>
    <xf numFmtId="0" fontId="5" fillId="0" borderId="3" xfId="0" applyFont="1" applyFill="1" applyBorder="1" applyAlignment="1">
      <alignment horizontal="center"/>
    </xf>
    <xf numFmtId="0" fontId="5" fillId="2" borderId="2" xfId="0" applyFont="1" applyFill="1" applyBorder="1" applyAlignment="1">
      <alignment horizontal="center"/>
    </xf>
    <xf numFmtId="0" fontId="5" fillId="0" borderId="0" xfId="0" applyFont="1" applyFill="1" applyBorder="1" applyAlignment="1">
      <alignment horizontal="center"/>
    </xf>
    <xf numFmtId="0" fontId="5" fillId="0" borderId="3" xfId="0" applyFont="1" applyFill="1" applyBorder="1" applyAlignment="1">
      <alignment horizontal="center"/>
    </xf>
    <xf numFmtId="0" fontId="5" fillId="0" borderId="3" xfId="0" applyFont="1" applyFill="1" applyBorder="1" applyAlignment="1">
      <alignment horizontal="center"/>
    </xf>
    <xf numFmtId="0" fontId="5" fillId="2" borderId="15" xfId="0" applyFont="1" applyFill="1" applyBorder="1" applyAlignment="1">
      <alignment horizontal="center"/>
    </xf>
    <xf numFmtId="0" fontId="5" fillId="2" borderId="16" xfId="0" applyFont="1" applyFill="1" applyBorder="1" applyAlignment="1">
      <alignment horizontal="center"/>
    </xf>
    <xf numFmtId="0" fontId="5" fillId="0" borderId="3" xfId="0" applyFont="1" applyFill="1" applyBorder="1" applyAlignment="1">
      <alignment horizontal="center"/>
    </xf>
    <xf numFmtId="0" fontId="5" fillId="0" borderId="3" xfId="0" applyFont="1" applyFill="1" applyBorder="1" applyAlignment="1">
      <alignment horizontal="center"/>
    </xf>
    <xf numFmtId="0" fontId="5" fillId="0" borderId="3" xfId="0" applyFont="1" applyFill="1" applyBorder="1" applyAlignment="1">
      <alignment horizontal="center"/>
    </xf>
    <xf numFmtId="0" fontId="5" fillId="0" borderId="3" xfId="0" applyFont="1" applyFill="1" applyBorder="1" applyAlignment="1">
      <alignment horizontal="center"/>
    </xf>
    <xf numFmtId="0" fontId="5" fillId="2" borderId="2" xfId="0" applyFont="1" applyFill="1" applyBorder="1" applyAlignment="1">
      <alignment horizontal="center"/>
    </xf>
    <xf numFmtId="3" fontId="0" fillId="35" borderId="0" xfId="0" applyNumberFormat="1" applyFill="1" applyAlignment="1">
      <alignment horizontal="center"/>
    </xf>
    <xf numFmtId="0" fontId="5" fillId="0" borderId="3" xfId="0" applyFont="1" applyFill="1" applyBorder="1" applyAlignment="1">
      <alignment horizontal="center"/>
    </xf>
    <xf numFmtId="0" fontId="5" fillId="0" borderId="3" xfId="0" applyFont="1" applyFill="1" applyBorder="1" applyAlignment="1">
      <alignment horizontal="center"/>
    </xf>
    <xf numFmtId="0" fontId="5" fillId="0" borderId="3" xfId="0" applyFont="1" applyFill="1" applyBorder="1" applyAlignment="1">
      <alignment horizontal="center"/>
    </xf>
    <xf numFmtId="0" fontId="6" fillId="2" borderId="0" xfId="0" applyFont="1" applyFill="1" applyBorder="1" applyAlignment="1">
      <alignment horizontal="center"/>
    </xf>
    <xf numFmtId="0" fontId="6" fillId="2" borderId="16" xfId="0" applyFont="1" applyFill="1" applyBorder="1" applyAlignment="1">
      <alignment horizontal="center"/>
    </xf>
    <xf numFmtId="0" fontId="5" fillId="0" borderId="3" xfId="0" applyFont="1" applyFill="1" applyBorder="1" applyAlignment="1">
      <alignment horizontal="center"/>
    </xf>
    <xf numFmtId="0" fontId="5" fillId="0" borderId="3" xfId="0" applyFont="1" applyFill="1" applyBorder="1" applyAlignment="1">
      <alignment horizontal="center"/>
    </xf>
    <xf numFmtId="0" fontId="5" fillId="0" borderId="3" xfId="0" applyFont="1" applyFill="1" applyBorder="1" applyAlignment="1">
      <alignment horizontal="center"/>
    </xf>
    <xf numFmtId="0" fontId="6" fillId="2" borderId="3" xfId="0" applyFont="1" applyFill="1" applyBorder="1" applyAlignment="1">
      <alignment horizontal="right"/>
    </xf>
    <xf numFmtId="0" fontId="4" fillId="0" borderId="0" xfId="0" applyFont="1" applyAlignment="1">
      <alignment horizontal="right"/>
    </xf>
    <xf numFmtId="3" fontId="0" fillId="0" borderId="0" xfId="0" applyNumberFormat="1" applyFill="1" applyAlignment="1">
      <alignment horizontal="right" wrapText="1"/>
    </xf>
    <xf numFmtId="0" fontId="0" fillId="0" borderId="0" xfId="0" applyAlignment="1">
      <alignment horizontal="right" wrapText="1"/>
    </xf>
    <xf numFmtId="0" fontId="4" fillId="0" borderId="0" xfId="0" applyFont="1" applyAlignment="1">
      <alignment horizontal="right" wrapText="1"/>
    </xf>
    <xf numFmtId="0" fontId="5" fillId="2" borderId="2" xfId="0" applyFont="1" applyFill="1" applyBorder="1" applyAlignment="1">
      <alignment horizontal="right"/>
    </xf>
    <xf numFmtId="0" fontId="5" fillId="2" borderId="1" xfId="0" applyFont="1" applyFill="1" applyBorder="1" applyAlignment="1">
      <alignment horizontal="right"/>
    </xf>
    <xf numFmtId="0" fontId="27" fillId="0" borderId="0" xfId="0" applyFont="1" applyAlignment="1">
      <alignment wrapText="1"/>
    </xf>
    <xf numFmtId="0" fontId="5" fillId="0" borderId="2" xfId="0" applyFont="1" applyFill="1" applyBorder="1" applyAlignment="1">
      <alignment horizontal="center"/>
    </xf>
    <xf numFmtId="0" fontId="5" fillId="0" borderId="3" xfId="0" applyFont="1" applyFill="1" applyBorder="1" applyAlignment="1">
      <alignment horizontal="center"/>
    </xf>
    <xf numFmtId="0" fontId="5" fillId="0" borderId="4" xfId="0" applyFont="1" applyFill="1" applyBorder="1" applyAlignment="1">
      <alignment horizontal="center"/>
    </xf>
    <xf numFmtId="0" fontId="0" fillId="0" borderId="0" xfId="0" applyAlignment="1">
      <alignment horizontal="left" vertical="top" wrapText="1"/>
    </xf>
    <xf numFmtId="0" fontId="5" fillId="2" borderId="2" xfId="0" applyFont="1" applyFill="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5" fillId="2" borderId="3" xfId="0" applyFont="1" applyFill="1" applyBorder="1" applyAlignment="1">
      <alignment horizontal="center"/>
    </xf>
    <xf numFmtId="0" fontId="5" fillId="2" borderId="4" xfId="0" applyFont="1" applyFill="1" applyBorder="1" applyAlignment="1">
      <alignment horizontal="center"/>
    </xf>
  </cellXfs>
  <cellStyles count="73">
    <cellStyle name="20% - Accent1" xfId="49" builtinId="30" customBuiltin="1"/>
    <cellStyle name="20% - Accent2" xfId="53" builtinId="34" customBuiltin="1"/>
    <cellStyle name="20% - Accent3" xfId="57" builtinId="38" customBuiltin="1"/>
    <cellStyle name="20% - Accent4" xfId="61" builtinId="42" customBuiltin="1"/>
    <cellStyle name="20% - Accent5" xfId="65" builtinId="46" customBuiltin="1"/>
    <cellStyle name="20% - Accent6" xfId="69" builtinId="50" customBuiltin="1"/>
    <cellStyle name="40% - Accent1" xfId="50" builtinId="31" customBuiltin="1"/>
    <cellStyle name="40% - Accent2" xfId="54" builtinId="35" customBuiltin="1"/>
    <cellStyle name="40% - Accent3" xfId="58" builtinId="39" customBuiltin="1"/>
    <cellStyle name="40% - Accent4" xfId="62" builtinId="43" customBuiltin="1"/>
    <cellStyle name="40% - Accent5" xfId="66" builtinId="47" customBuiltin="1"/>
    <cellStyle name="40% - Accent6" xfId="70" builtinId="51" customBuiltin="1"/>
    <cellStyle name="60% - Accent1" xfId="51" builtinId="32" customBuiltin="1"/>
    <cellStyle name="60% - Accent2" xfId="55" builtinId="36" customBuiltin="1"/>
    <cellStyle name="60% - Accent3" xfId="59" builtinId="40" customBuiltin="1"/>
    <cellStyle name="60% - Accent4" xfId="63" builtinId="44" customBuiltin="1"/>
    <cellStyle name="60% - Accent5" xfId="67" builtinId="48" customBuiltin="1"/>
    <cellStyle name="60% - Accent6" xfId="71" builtinId="52" customBuiltin="1"/>
    <cellStyle name="Accent1" xfId="48" builtinId="29" customBuiltin="1"/>
    <cellStyle name="Accent2" xfId="52" builtinId="33" customBuiltin="1"/>
    <cellStyle name="Accent3" xfId="56" builtinId="37" customBuiltin="1"/>
    <cellStyle name="Accent4" xfId="60" builtinId="41" customBuiltin="1"/>
    <cellStyle name="Accent5" xfId="64" builtinId="45" customBuiltin="1"/>
    <cellStyle name="Accent6" xfId="68" builtinId="49" customBuiltin="1"/>
    <cellStyle name="Bad" xfId="37" builtinId="27" customBuiltin="1"/>
    <cellStyle name="Calculation" xfId="41" builtinId="22" customBuiltin="1"/>
    <cellStyle name="Check Cell" xfId="43" builtinId="23" customBuiltin="1"/>
    <cellStyle name="Comma 2" xfId="1" xr:uid="{00000000-0005-0000-0000-00001C000000}"/>
    <cellStyle name="Comma 2 2" xfId="10" xr:uid="{00000000-0005-0000-0000-00001D000000}"/>
    <cellStyle name="Comma 2 3" xfId="11" xr:uid="{00000000-0005-0000-0000-00001E000000}"/>
    <cellStyle name="Comma 2 4" xfId="12" xr:uid="{00000000-0005-0000-0000-00001F000000}"/>
    <cellStyle name="Comma 3" xfId="2" xr:uid="{00000000-0005-0000-0000-000020000000}"/>
    <cellStyle name="Comma 4" xfId="13" xr:uid="{00000000-0005-0000-0000-000021000000}"/>
    <cellStyle name="Currency 2" xfId="14" xr:uid="{00000000-0005-0000-0000-000022000000}"/>
    <cellStyle name="Currency 2 2" xfId="15" xr:uid="{00000000-0005-0000-0000-000023000000}"/>
    <cellStyle name="Currency 2 3" xfId="16" xr:uid="{00000000-0005-0000-0000-000024000000}"/>
    <cellStyle name="Currency 2 4" xfId="17" xr:uid="{00000000-0005-0000-0000-000025000000}"/>
    <cellStyle name="Explanatory Text" xfId="46" builtinId="53" customBuiltin="1"/>
    <cellStyle name="Good" xfId="36"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9" builtinId="20" customBuiltin="1"/>
    <cellStyle name="Linked Cell" xfId="42" builtinId="24" customBuiltin="1"/>
    <cellStyle name="Neutral" xfId="38" builtinId="28" customBuiltin="1"/>
    <cellStyle name="Normal" xfId="0" builtinId="0"/>
    <cellStyle name="Normal 2" xfId="3" xr:uid="{00000000-0005-0000-0000-000031000000}"/>
    <cellStyle name="Normal 2 2" xfId="18" xr:uid="{00000000-0005-0000-0000-000032000000}"/>
    <cellStyle name="Normal 2 2 2" xfId="19" xr:uid="{00000000-0005-0000-0000-000033000000}"/>
    <cellStyle name="Normal 2 2 2 2" xfId="20" xr:uid="{00000000-0005-0000-0000-000034000000}"/>
    <cellStyle name="Normal 2 2 3" xfId="21" xr:uid="{00000000-0005-0000-0000-000035000000}"/>
    <cellStyle name="Normal 2 2 4" xfId="22" xr:uid="{00000000-0005-0000-0000-000036000000}"/>
    <cellStyle name="Normal 2 3" xfId="23" xr:uid="{00000000-0005-0000-0000-000037000000}"/>
    <cellStyle name="Normal 3" xfId="4" xr:uid="{00000000-0005-0000-0000-000038000000}"/>
    <cellStyle name="Normal 3 2" xfId="8" xr:uid="{00000000-0005-0000-0000-000039000000}"/>
    <cellStyle name="Normal 3 2 2" xfId="30" xr:uid="{00000000-0005-0000-0000-00003A000000}"/>
    <cellStyle name="Normal 3 3" xfId="9" xr:uid="{00000000-0005-0000-0000-00003B000000}"/>
    <cellStyle name="Normal 4" xfId="7" xr:uid="{00000000-0005-0000-0000-00003C000000}"/>
    <cellStyle name="Normal 4 2" xfId="24" xr:uid="{00000000-0005-0000-0000-00003D000000}"/>
    <cellStyle name="Normal 5" xfId="25" xr:uid="{00000000-0005-0000-0000-00003E000000}"/>
    <cellStyle name="Normal 6" xfId="72" xr:uid="{00000000-0005-0000-0000-00003F000000}"/>
    <cellStyle name="Note" xfId="45" builtinId="10" customBuiltin="1"/>
    <cellStyle name="Output" xfId="40" builtinId="21" customBuiltin="1"/>
    <cellStyle name="Percent" xfId="6" builtinId="5"/>
    <cellStyle name="Percent 2" xfId="26" xr:uid="{00000000-0005-0000-0000-000043000000}"/>
    <cellStyle name="Percent 2 2" xfId="27" xr:uid="{00000000-0005-0000-0000-000044000000}"/>
    <cellStyle name="Percent 3" xfId="28" xr:uid="{00000000-0005-0000-0000-000045000000}"/>
    <cellStyle name="Percent 4" xfId="29" xr:uid="{00000000-0005-0000-0000-000046000000}"/>
    <cellStyle name="Percent 9" xfId="5" xr:uid="{00000000-0005-0000-0000-000047000000}"/>
    <cellStyle name="Title" xfId="31" builtinId="15" customBuiltin="1"/>
    <cellStyle name="Total" xfId="47" builtinId="25" customBuiltin="1"/>
    <cellStyle name="Warning Text" xfId="44" builtinId="11" customBuiltin="1"/>
  </cellStyles>
  <dxfs count="0"/>
  <tableStyles count="0" defaultTableStyle="TableStyleMedium2" defaultPivotStyle="PivotStyleLight16"/>
  <colors>
    <mruColors>
      <color rgb="FFA16600"/>
      <color rgb="FFAA4643"/>
      <color rgb="FF458600"/>
      <color rgb="FF71588F"/>
      <color rgb="FF2375DB"/>
      <color rgb="FFE80202"/>
      <color rgb="FF01819C"/>
      <color rgb="FF7474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nchor="b" anchorCtr="0"/>
          <a:lstStyle/>
          <a:p>
            <a:pPr>
              <a:defRPr sz="1200">
                <a:latin typeface="Times New Roman" panose="02020603050405020304" pitchFamily="18" charset="0"/>
                <a:cs typeface="Times New Roman" panose="02020603050405020304" pitchFamily="18" charset="0"/>
              </a:defRPr>
            </a:pPr>
            <a:r>
              <a:rPr lang="en-US" sz="1200">
                <a:latin typeface="Times New Roman" panose="02020603050405020304" pitchFamily="18" charset="0"/>
                <a:cs typeface="Times New Roman" panose="02020603050405020304" pitchFamily="18" charset="0"/>
              </a:rPr>
              <a:t>Estimated Curtailed Energy as a Percent of Available IPP Curtailable Energy</a:t>
            </a:r>
          </a:p>
          <a:p>
            <a:pPr>
              <a:defRPr sz="1200">
                <a:latin typeface="Times New Roman" panose="02020603050405020304" pitchFamily="18" charset="0"/>
                <a:cs typeface="Times New Roman" panose="02020603050405020304" pitchFamily="18" charset="0"/>
              </a:defRPr>
            </a:pPr>
            <a:r>
              <a:rPr lang="en-US" sz="1200" b="1" i="0" baseline="0">
                <a:effectLst/>
                <a:latin typeface="Times New Roman" panose="02020603050405020304" pitchFamily="18" charset="0"/>
                <a:cs typeface="Times New Roman" panose="02020603050405020304" pitchFamily="18" charset="0"/>
              </a:rPr>
              <a:t>O</a:t>
            </a:r>
            <a:r>
              <a:rPr lang="en-US" sz="1200" b="1" i="0" u="none" strike="noStrike" baseline="0">
                <a:effectLst/>
              </a:rPr>
              <a:t>‘</a:t>
            </a:r>
            <a:r>
              <a:rPr lang="en-US" sz="1200" b="1" i="0" baseline="0">
                <a:effectLst/>
                <a:latin typeface="Times New Roman" panose="02020603050405020304" pitchFamily="18" charset="0"/>
                <a:cs typeface="Times New Roman" panose="02020603050405020304" pitchFamily="18" charset="0"/>
              </a:rPr>
              <a:t>ahu</a:t>
            </a:r>
          </a:p>
          <a:p>
            <a:pPr>
              <a:defRPr sz="1200">
                <a:latin typeface="Times New Roman" panose="02020603050405020304" pitchFamily="18" charset="0"/>
                <a:cs typeface="Times New Roman" panose="02020603050405020304" pitchFamily="18" charset="0"/>
              </a:defRPr>
            </a:pPr>
            <a:r>
              <a:rPr lang="en-US" sz="1200" b="1" i="0" baseline="0">
                <a:effectLst/>
                <a:latin typeface="Times New Roman" panose="02020603050405020304" pitchFamily="18" charset="0"/>
                <a:cs typeface="Times New Roman" panose="02020603050405020304" pitchFamily="18" charset="0"/>
              </a:rPr>
              <a:t>Quarterly (8 Rolling Quarters)</a:t>
            </a:r>
            <a:endParaRPr lang="en-US" sz="1200">
              <a:effectLst/>
              <a:latin typeface="Times New Roman" panose="02020603050405020304" pitchFamily="18" charset="0"/>
              <a:cs typeface="Times New Roman" panose="02020603050405020304" pitchFamily="18" charset="0"/>
            </a:endParaRPr>
          </a:p>
        </c:rich>
      </c:tx>
      <c:layout>
        <c:manualLayout>
          <c:xMode val="edge"/>
          <c:yMode val="edge"/>
          <c:x val="0.10499257592800899"/>
          <c:y val="3.3449246711882943E-2"/>
        </c:manualLayout>
      </c:layout>
      <c:overlay val="1"/>
    </c:title>
    <c:autoTitleDeleted val="0"/>
    <c:plotArea>
      <c:layout>
        <c:manualLayout>
          <c:layoutTarget val="inner"/>
          <c:xMode val="edge"/>
          <c:yMode val="edge"/>
          <c:x val="0.10202451916168437"/>
          <c:y val="0.14886897954536571"/>
          <c:w val="0.80834815002963334"/>
          <c:h val="0.66949484582421859"/>
        </c:manualLayout>
      </c:layout>
      <c:barChart>
        <c:barDir val="col"/>
        <c:grouping val="stacked"/>
        <c:varyColors val="0"/>
        <c:ser>
          <c:idx val="1"/>
          <c:order val="0"/>
          <c:tx>
            <c:strRef>
              <c:f>'3D Curtailed Energy Oahu'!$A$19</c:f>
              <c:strCache>
                <c:ptCount val="1"/>
                <c:pt idx="0">
                  <c:v>2. MWh taken from curtailable renewable resources</c:v>
                </c:pt>
              </c:strCache>
            </c:strRef>
          </c:tx>
          <c:spPr>
            <a:solidFill>
              <a:srgbClr val="458600"/>
            </a:solidFill>
          </c:spPr>
          <c:invertIfNegative val="0"/>
          <c:cat>
            <c:strRef>
              <c:f>'3D Curtailed Energy Oahu'!B_qtr</c:f>
              <c:strCache>
                <c:ptCount val="8"/>
                <c:pt idx="0">
                  <c:v>Q3 2021</c:v>
                </c:pt>
                <c:pt idx="1">
                  <c:v>Q4 2021</c:v>
                </c:pt>
                <c:pt idx="2">
                  <c:v>Q1 2022</c:v>
                </c:pt>
                <c:pt idx="3">
                  <c:v>Q2 2022</c:v>
                </c:pt>
                <c:pt idx="4">
                  <c:v>Q3 2022</c:v>
                </c:pt>
                <c:pt idx="5">
                  <c:v>Q4 2022</c:v>
                </c:pt>
                <c:pt idx="6">
                  <c:v>Q1 2023</c:v>
                </c:pt>
                <c:pt idx="7">
                  <c:v>Q2 2023</c:v>
                </c:pt>
              </c:strCache>
            </c:strRef>
          </c:cat>
          <c:val>
            <c:numRef>
              <c:f>'3D Curtailed Energy Oahu'!B_2._MWh_taken_from_curtailable_renewable_resources</c:f>
              <c:numCache>
                <c:formatCode>#,##0</c:formatCode>
                <c:ptCount val="8"/>
                <c:pt idx="0">
                  <c:v>142356.15899999999</c:v>
                </c:pt>
                <c:pt idx="1">
                  <c:v>148868.77899999998</c:v>
                </c:pt>
                <c:pt idx="2">
                  <c:v>101147.47834719934</c:v>
                </c:pt>
                <c:pt idx="3">
                  <c:v>147323.85500000001</c:v>
                </c:pt>
                <c:pt idx="4">
                  <c:v>147901.42200000002</c:v>
                </c:pt>
                <c:pt idx="5">
                  <c:v>158642.285</c:v>
                </c:pt>
                <c:pt idx="6">
                  <c:v>146999.65699999998</c:v>
                </c:pt>
                <c:pt idx="7">
                  <c:v>195866.68700000001</c:v>
                </c:pt>
              </c:numCache>
            </c:numRef>
          </c:val>
          <c:extLst>
            <c:ext xmlns:c16="http://schemas.microsoft.com/office/drawing/2014/chart" uri="{C3380CC4-5D6E-409C-BE32-E72D297353CC}">
              <c16:uniqueId val="{00000000-5BDF-49ED-B37F-EB03C5047760}"/>
            </c:ext>
          </c:extLst>
        </c:ser>
        <c:ser>
          <c:idx val="7"/>
          <c:order val="1"/>
          <c:tx>
            <c:strRef>
              <c:f>'3D Curtailed Energy Oahu'!$A$20</c:f>
              <c:strCache>
                <c:ptCount val="1"/>
                <c:pt idx="0">
                  <c:v>1. MWh curtailed from curtailable renewable resources</c:v>
                </c:pt>
              </c:strCache>
            </c:strRef>
          </c:tx>
          <c:spPr>
            <a:solidFill>
              <a:schemeClr val="accent2"/>
            </a:solidFill>
          </c:spPr>
          <c:invertIfNegative val="0"/>
          <c:cat>
            <c:strRef>
              <c:f>'3D Curtailed Energy Oahu'!B_qtr</c:f>
              <c:strCache>
                <c:ptCount val="8"/>
                <c:pt idx="0">
                  <c:v>Q3 2021</c:v>
                </c:pt>
                <c:pt idx="1">
                  <c:v>Q4 2021</c:v>
                </c:pt>
                <c:pt idx="2">
                  <c:v>Q1 2022</c:v>
                </c:pt>
                <c:pt idx="3">
                  <c:v>Q2 2022</c:v>
                </c:pt>
                <c:pt idx="4">
                  <c:v>Q3 2022</c:v>
                </c:pt>
                <c:pt idx="5">
                  <c:v>Q4 2022</c:v>
                </c:pt>
                <c:pt idx="6">
                  <c:v>Q1 2023</c:v>
                </c:pt>
                <c:pt idx="7">
                  <c:v>Q2 2023</c:v>
                </c:pt>
              </c:strCache>
            </c:strRef>
          </c:cat>
          <c:val>
            <c:numRef>
              <c:f>'3D Curtailed Energy Oahu'!B_1._MWh_curtailed_from_curtailable_renewable_resources</c:f>
              <c:numCache>
                <c:formatCode>#,##0</c:formatCode>
                <c:ptCount val="8"/>
                <c:pt idx="0">
                  <c:v>9863.2309999999998</c:v>
                </c:pt>
                <c:pt idx="1">
                  <c:v>3694.0309999999999</c:v>
                </c:pt>
                <c:pt idx="2">
                  <c:v>7090.8429999999989</c:v>
                </c:pt>
                <c:pt idx="3">
                  <c:v>20405.144</c:v>
                </c:pt>
                <c:pt idx="4">
                  <c:v>6694.0110000000004</c:v>
                </c:pt>
                <c:pt idx="5">
                  <c:v>4928.57</c:v>
                </c:pt>
                <c:pt idx="6">
                  <c:v>8388.4389999999985</c:v>
                </c:pt>
                <c:pt idx="7">
                  <c:v>7994.7439999999988</c:v>
                </c:pt>
              </c:numCache>
            </c:numRef>
          </c:val>
          <c:extLst>
            <c:ext xmlns:c16="http://schemas.microsoft.com/office/drawing/2014/chart" uri="{C3380CC4-5D6E-409C-BE32-E72D297353CC}">
              <c16:uniqueId val="{00000001-5BDF-49ED-B37F-EB03C5047760}"/>
            </c:ext>
          </c:extLst>
        </c:ser>
        <c:dLbls>
          <c:showLegendKey val="0"/>
          <c:showVal val="0"/>
          <c:showCatName val="0"/>
          <c:showSerName val="0"/>
          <c:showPercent val="0"/>
          <c:showBubbleSize val="0"/>
        </c:dLbls>
        <c:gapWidth val="150"/>
        <c:overlap val="100"/>
        <c:axId val="137007104"/>
        <c:axId val="137008640"/>
      </c:barChart>
      <c:lineChart>
        <c:grouping val="standard"/>
        <c:varyColors val="0"/>
        <c:ser>
          <c:idx val="8"/>
          <c:order val="2"/>
          <c:tx>
            <c:strRef>
              <c:f>'3D Curtailed Energy Oahu'!$A$21</c:f>
              <c:strCache>
                <c:ptCount val="1"/>
                <c:pt idx="0">
                  <c:v>1/(1+2) = % Curtailed of curtailable renewable resources</c:v>
                </c:pt>
              </c:strCache>
            </c:strRef>
          </c:tx>
          <c:spPr>
            <a:ln>
              <a:solidFill>
                <a:srgbClr val="0000FF"/>
              </a:solidFill>
            </a:ln>
          </c:spPr>
          <c:marker>
            <c:symbol val="diamond"/>
            <c:size val="10"/>
            <c:spPr>
              <a:solidFill>
                <a:srgbClr val="0000FF"/>
              </a:solidFill>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'3D Curtailed Energy Oahu'!B_qtr</c:f>
              <c:strCache>
                <c:ptCount val="8"/>
                <c:pt idx="0">
                  <c:v>Q3 2021</c:v>
                </c:pt>
                <c:pt idx="1">
                  <c:v>Q4 2021</c:v>
                </c:pt>
                <c:pt idx="2">
                  <c:v>Q1 2022</c:v>
                </c:pt>
                <c:pt idx="3">
                  <c:v>Q2 2022</c:v>
                </c:pt>
                <c:pt idx="4">
                  <c:v>Q3 2022</c:v>
                </c:pt>
                <c:pt idx="5">
                  <c:v>Q4 2022</c:v>
                </c:pt>
                <c:pt idx="6">
                  <c:v>Q1 2023</c:v>
                </c:pt>
                <c:pt idx="7">
                  <c:v>Q2 2023</c:v>
                </c:pt>
              </c:strCache>
            </c:strRef>
          </c:cat>
          <c:val>
            <c:numRef>
              <c:f>'3D Curtailed Energy Oahu'!B_1_Curtailed_of_curtailable_renewable_resources</c:f>
              <c:numCache>
                <c:formatCode>0.00%</c:formatCode>
                <c:ptCount val="8"/>
                <c:pt idx="0">
                  <c:v>6.4796153762014155E-2</c:v>
                </c:pt>
                <c:pt idx="1">
                  <c:v>2.4213181443105306E-2</c:v>
                </c:pt>
                <c:pt idx="2">
                  <c:v>5.9247296350303923E-2</c:v>
                </c:pt>
                <c:pt idx="3">
                  <c:v>0.12746663294733152</c:v>
                </c:pt>
                <c:pt idx="4">
                  <c:v>4.3814198388518522E-2</c:v>
                </c:pt>
                <c:pt idx="5">
                  <c:v>3.0131101289407575E-2</c:v>
                </c:pt>
                <c:pt idx="6">
                  <c:v>5.3983794228355801E-2</c:v>
                </c:pt>
                <c:pt idx="7">
                  <c:v>3.921655980134859E-2</c:v>
                </c:pt>
              </c:numCache>
            </c:numRef>
          </c:val>
          <c:smooth val="0"/>
          <c:extLst>
            <c:ext xmlns:c16="http://schemas.microsoft.com/office/drawing/2014/chart" uri="{C3380CC4-5D6E-409C-BE32-E72D297353CC}">
              <c16:uniqueId val="{00000002-5BDF-49ED-B37F-EB03C5047760}"/>
            </c:ext>
          </c:extLst>
        </c:ser>
        <c:dLbls>
          <c:showLegendKey val="0"/>
          <c:showVal val="0"/>
          <c:showCatName val="0"/>
          <c:showSerName val="0"/>
          <c:showPercent val="0"/>
          <c:showBubbleSize val="0"/>
        </c:dLbls>
        <c:marker val="1"/>
        <c:smooth val="0"/>
        <c:axId val="137020928"/>
        <c:axId val="137010560"/>
      </c:lineChart>
      <c:catAx>
        <c:axId val="137007104"/>
        <c:scaling>
          <c:orientation val="minMax"/>
        </c:scaling>
        <c:delete val="0"/>
        <c:axPos val="b"/>
        <c:numFmt formatCode="General" sourceLinked="1"/>
        <c:majorTickMark val="none"/>
        <c:minorTickMark val="none"/>
        <c:tickLblPos val="nextTo"/>
        <c:crossAx val="137008640"/>
        <c:crosses val="autoZero"/>
        <c:auto val="1"/>
        <c:lblAlgn val="ctr"/>
        <c:lblOffset val="100"/>
        <c:noMultiLvlLbl val="0"/>
      </c:catAx>
      <c:valAx>
        <c:axId val="137008640"/>
        <c:scaling>
          <c:orientation val="minMax"/>
        </c:scaling>
        <c:delete val="0"/>
        <c:axPos val="l"/>
        <c:majorGridlines/>
        <c:title>
          <c:tx>
            <c:rich>
              <a:bodyPr/>
              <a:lstStyle/>
              <a:p>
                <a:pPr>
                  <a:defRPr/>
                </a:pPr>
                <a:r>
                  <a:rPr lang="en-US"/>
                  <a:t>MWh Taken/Curtailed</a:t>
                </a:r>
              </a:p>
            </c:rich>
          </c:tx>
          <c:overlay val="0"/>
        </c:title>
        <c:numFmt formatCode="#,##0" sourceLinked="1"/>
        <c:majorTickMark val="none"/>
        <c:minorTickMark val="none"/>
        <c:tickLblPos val="nextTo"/>
        <c:txPr>
          <a:bodyPr/>
          <a:lstStyle/>
          <a:p>
            <a:pPr>
              <a:defRPr sz="900"/>
            </a:pPr>
            <a:endParaRPr lang="en-US"/>
          </a:p>
        </c:txPr>
        <c:crossAx val="137007104"/>
        <c:crosses val="autoZero"/>
        <c:crossBetween val="between"/>
      </c:valAx>
      <c:valAx>
        <c:axId val="137010560"/>
        <c:scaling>
          <c:orientation val="minMax"/>
          <c:max val="1"/>
        </c:scaling>
        <c:delete val="0"/>
        <c:axPos val="r"/>
        <c:title>
          <c:tx>
            <c:rich>
              <a:bodyPr rot="-5400000" vert="horz"/>
              <a:lstStyle/>
              <a:p>
                <a:pPr>
                  <a:defRPr/>
                </a:pPr>
                <a:r>
                  <a:rPr lang="en-US"/>
                  <a:t>%</a:t>
                </a:r>
                <a:r>
                  <a:rPr lang="en-US" baseline="0"/>
                  <a:t> Curtailed</a:t>
                </a:r>
                <a:endParaRPr lang="en-US"/>
              </a:p>
            </c:rich>
          </c:tx>
          <c:overlay val="0"/>
        </c:title>
        <c:numFmt formatCode="0%" sourceLinked="0"/>
        <c:majorTickMark val="out"/>
        <c:minorTickMark val="none"/>
        <c:tickLblPos val="nextTo"/>
        <c:crossAx val="137020928"/>
        <c:crosses val="max"/>
        <c:crossBetween val="between"/>
      </c:valAx>
      <c:catAx>
        <c:axId val="137020928"/>
        <c:scaling>
          <c:orientation val="minMax"/>
        </c:scaling>
        <c:delete val="1"/>
        <c:axPos val="b"/>
        <c:numFmt formatCode="General" sourceLinked="1"/>
        <c:majorTickMark val="out"/>
        <c:minorTickMark val="none"/>
        <c:tickLblPos val="nextTo"/>
        <c:crossAx val="137010560"/>
        <c:crosses val="autoZero"/>
        <c:auto val="1"/>
        <c:lblAlgn val="ctr"/>
        <c:lblOffset val="100"/>
        <c:noMultiLvlLbl val="0"/>
      </c:catAx>
      <c:spPr>
        <a:solidFill>
          <a:schemeClr val="bg1"/>
        </a:solidFill>
      </c:spPr>
    </c:plotArea>
    <c:legend>
      <c:legendPos val="b"/>
      <c:layout>
        <c:manualLayout>
          <c:xMode val="edge"/>
          <c:yMode val="edge"/>
          <c:x val="9.7616808258787255E-2"/>
          <c:y val="0.88142904767612595"/>
          <c:w val="0.82695202172305882"/>
          <c:h val="9.4508009834952209E-2"/>
        </c:manualLayout>
      </c:layout>
      <c:overlay val="0"/>
      <c:txPr>
        <a:bodyPr/>
        <a:lstStyle/>
        <a:p>
          <a:pPr>
            <a:defRPr sz="900"/>
          </a:pPr>
          <a:endParaRPr lang="en-US"/>
        </a:p>
      </c:txPr>
    </c:legend>
    <c:plotVisOnly val="1"/>
    <c:dispBlanksAs val="gap"/>
    <c:showDLblsOverMax val="0"/>
  </c:chart>
  <c:printSettings>
    <c:headerFooter/>
    <c:pageMargins b="0.75" l="0.7" r="0.7" t="0.75" header="0.3" footer="0.3"/>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nchor="b" anchorCtr="0"/>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sz="1200">
                <a:latin typeface="Times New Roman" panose="02020603050405020304" pitchFamily="18" charset="0"/>
                <a:cs typeface="Times New Roman" panose="02020603050405020304" pitchFamily="18" charset="0"/>
              </a:rPr>
              <a:t>Estimated Curtailed Energy as a Percent of Available IPP Curtailable Energy</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sz="1200">
                <a:latin typeface="Times New Roman" panose="02020603050405020304" pitchFamily="18" charset="0"/>
                <a:cs typeface="Times New Roman" panose="02020603050405020304" pitchFamily="18" charset="0"/>
              </a:rPr>
              <a:t>Plus All Other Renewable Energy Generation</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sz="1200" b="1" i="0" baseline="0">
                <a:effectLst/>
                <a:latin typeface="Times New Roman" panose="02020603050405020304" pitchFamily="18" charset="0"/>
                <a:cs typeface="Times New Roman" panose="02020603050405020304" pitchFamily="18" charset="0"/>
              </a:rPr>
              <a:t>Maui County - </a:t>
            </a:r>
            <a:r>
              <a:rPr lang="en-US" sz="1200" b="1" i="0" baseline="0">
                <a:effectLst/>
              </a:rPr>
              <a:t>Lānaʻi</a:t>
            </a:r>
            <a:r>
              <a:rPr lang="en-US" sz="1200" b="1" i="0" baseline="0">
                <a:effectLst/>
                <a:latin typeface="Times New Roman" panose="02020603050405020304" pitchFamily="18" charset="0"/>
                <a:cs typeface="Times New Roman" panose="02020603050405020304" pitchFamily="18" charset="0"/>
              </a:rPr>
              <a:t> Division</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sz="1200" b="1" i="0" baseline="0">
                <a:effectLst/>
                <a:latin typeface="Times New Roman" panose="02020603050405020304" pitchFamily="18" charset="0"/>
                <a:cs typeface="Times New Roman" panose="02020603050405020304" pitchFamily="18" charset="0"/>
              </a:rPr>
              <a:t>Quarterly (8 Rolling Quarters)</a:t>
            </a:r>
            <a:endParaRPr lang="en-US" sz="1200">
              <a:effectLst/>
              <a:latin typeface="Times New Roman" panose="02020603050405020304" pitchFamily="18" charset="0"/>
              <a:cs typeface="Times New Roman" panose="02020603050405020304" pitchFamily="18" charset="0"/>
            </a:endParaRPr>
          </a:p>
        </c:rich>
      </c:tx>
      <c:layout>
        <c:manualLayout>
          <c:xMode val="edge"/>
          <c:yMode val="edge"/>
          <c:x val="8.5784326959130131E-2"/>
          <c:y val="3.1997690288713909E-2"/>
        </c:manualLayout>
      </c:layout>
      <c:overlay val="1"/>
    </c:title>
    <c:autoTitleDeleted val="0"/>
    <c:plotArea>
      <c:layout>
        <c:manualLayout>
          <c:layoutTarget val="inner"/>
          <c:xMode val="edge"/>
          <c:yMode val="edge"/>
          <c:x val="8.6045760029502649E-2"/>
          <c:y val="0.19900826080950407"/>
          <c:w val="0.8223783412677258"/>
          <c:h val="0.57271402127365656"/>
        </c:manualLayout>
      </c:layout>
      <c:barChart>
        <c:barDir val="col"/>
        <c:grouping val="stacked"/>
        <c:varyColors val="0"/>
        <c:ser>
          <c:idx val="3"/>
          <c:order val="0"/>
          <c:tx>
            <c:strRef>
              <c:f>'3F Curtailed Energy Lanai'!$A$19</c:f>
              <c:strCache>
                <c:ptCount val="1"/>
                <c:pt idx="0">
                  <c:v>4. MWh taken from uncurtailable distributed renewable generation resources</c:v>
                </c:pt>
              </c:strCache>
            </c:strRef>
          </c:tx>
          <c:spPr>
            <a:solidFill>
              <a:srgbClr val="A16600"/>
            </a:solidFill>
          </c:spPr>
          <c:invertIfNegative val="0"/>
          <c:cat>
            <c:strRef>
              <c:f>'3F Curtailed Energy Lanai'!B_qtr</c:f>
              <c:strCache>
                <c:ptCount val="8"/>
                <c:pt idx="0">
                  <c:v>Q3 2021</c:v>
                </c:pt>
                <c:pt idx="1">
                  <c:v>Q4 2021</c:v>
                </c:pt>
                <c:pt idx="2">
                  <c:v>Q1 2022</c:v>
                </c:pt>
                <c:pt idx="3">
                  <c:v>Q2 2022</c:v>
                </c:pt>
                <c:pt idx="4">
                  <c:v>Q3 2022</c:v>
                </c:pt>
                <c:pt idx="5">
                  <c:v>Q4 2022</c:v>
                </c:pt>
                <c:pt idx="6">
                  <c:v>Q1 2023</c:v>
                </c:pt>
                <c:pt idx="7">
                  <c:v>Q2 2023</c:v>
                </c:pt>
              </c:strCache>
            </c:strRef>
          </c:cat>
          <c:val>
            <c:numRef>
              <c:f>'3F Curtailed Energy Lanai'!B_4._MWh_taken_from_uncurtailable_distributed_renewable_generation_resources</c:f>
              <c:numCache>
                <c:formatCode>#,##0</c:formatCode>
                <c:ptCount val="8"/>
                <c:pt idx="0">
                  <c:v>365.81416511225899</c:v>
                </c:pt>
                <c:pt idx="1">
                  <c:v>296.85391811228448</c:v>
                </c:pt>
                <c:pt idx="2">
                  <c:v>330.28947442961532</c:v>
                </c:pt>
                <c:pt idx="3">
                  <c:v>356.84411904668298</c:v>
                </c:pt>
                <c:pt idx="4">
                  <c:v>366</c:v>
                </c:pt>
                <c:pt idx="5">
                  <c:v>308</c:v>
                </c:pt>
                <c:pt idx="6">
                  <c:v>310.60042406074064</c:v>
                </c:pt>
                <c:pt idx="7">
                  <c:v>376.55473135546339</c:v>
                </c:pt>
              </c:numCache>
            </c:numRef>
          </c:val>
          <c:extLst>
            <c:ext xmlns:c16="http://schemas.microsoft.com/office/drawing/2014/chart" uri="{C3380CC4-5D6E-409C-BE32-E72D297353CC}">
              <c16:uniqueId val="{00000000-C7CA-4B79-8702-DCC4ED2A85C3}"/>
            </c:ext>
          </c:extLst>
        </c:ser>
        <c:ser>
          <c:idx val="1"/>
          <c:order val="1"/>
          <c:tx>
            <c:strRef>
              <c:f>'3F Curtailed Energy Lanai'!$A$18</c:f>
              <c:strCache>
                <c:ptCount val="1"/>
                <c:pt idx="0">
                  <c:v>3. MWh taken from firm renewable and utility hydro generating facilities</c:v>
                </c:pt>
              </c:strCache>
            </c:strRef>
          </c:tx>
          <c:spPr>
            <a:solidFill>
              <a:srgbClr val="01819C"/>
            </a:solidFill>
            <a:ln>
              <a:solidFill>
                <a:schemeClr val="accent4"/>
              </a:solidFill>
            </a:ln>
          </c:spPr>
          <c:invertIfNegative val="0"/>
          <c:cat>
            <c:strRef>
              <c:f>'3F Curtailed Energy Lanai'!B_qtr</c:f>
              <c:strCache>
                <c:ptCount val="8"/>
                <c:pt idx="0">
                  <c:v>Q3 2021</c:v>
                </c:pt>
                <c:pt idx="1">
                  <c:v>Q4 2021</c:v>
                </c:pt>
                <c:pt idx="2">
                  <c:v>Q1 2022</c:v>
                </c:pt>
                <c:pt idx="3">
                  <c:v>Q2 2022</c:v>
                </c:pt>
                <c:pt idx="4">
                  <c:v>Q3 2022</c:v>
                </c:pt>
                <c:pt idx="5">
                  <c:v>Q4 2022</c:v>
                </c:pt>
                <c:pt idx="6">
                  <c:v>Q1 2023</c:v>
                </c:pt>
                <c:pt idx="7">
                  <c:v>Q2 2023</c:v>
                </c:pt>
              </c:strCache>
            </c:strRef>
          </c:cat>
          <c:val>
            <c:numRef>
              <c:f>'3F Curtailed Energy Lanai'!B_3._MWh_taken_from_firm_renewable_and_utility_hydro_generating_facilities</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C7CA-4B79-8702-DCC4ED2A85C3}"/>
            </c:ext>
          </c:extLst>
        </c:ser>
        <c:ser>
          <c:idx val="2"/>
          <c:order val="2"/>
          <c:tx>
            <c:strRef>
              <c:f>'3F Curtailed Energy Lanai'!$A$15</c:f>
              <c:strCache>
                <c:ptCount val="1"/>
                <c:pt idx="0">
                  <c:v>2. MWh taken from curtailable renewable resources</c:v>
                </c:pt>
              </c:strCache>
            </c:strRef>
          </c:tx>
          <c:spPr>
            <a:solidFill>
              <a:srgbClr val="458600"/>
            </a:solidFill>
          </c:spPr>
          <c:invertIfNegative val="0"/>
          <c:cat>
            <c:strRef>
              <c:f>'3F Curtailed Energy Lanai'!B_qtr</c:f>
              <c:strCache>
                <c:ptCount val="8"/>
                <c:pt idx="0">
                  <c:v>Q3 2021</c:v>
                </c:pt>
                <c:pt idx="1">
                  <c:v>Q4 2021</c:v>
                </c:pt>
                <c:pt idx="2">
                  <c:v>Q1 2022</c:v>
                </c:pt>
                <c:pt idx="3">
                  <c:v>Q2 2022</c:v>
                </c:pt>
                <c:pt idx="4">
                  <c:v>Q3 2022</c:v>
                </c:pt>
                <c:pt idx="5">
                  <c:v>Q4 2022</c:v>
                </c:pt>
                <c:pt idx="6">
                  <c:v>Q1 2023</c:v>
                </c:pt>
                <c:pt idx="7">
                  <c:v>Q2 2023</c:v>
                </c:pt>
              </c:strCache>
            </c:strRef>
          </c:cat>
          <c:val>
            <c:numRef>
              <c:f>'3F Curtailed Energy Lanai'!B_2._MWh_taken_from_curtailable_renewable_resources</c:f>
              <c:numCache>
                <c:formatCode>#,##0</c:formatCode>
                <c:ptCount val="8"/>
                <c:pt idx="0">
                  <c:v>169.72</c:v>
                </c:pt>
                <c:pt idx="1">
                  <c:v>111.28</c:v>
                </c:pt>
                <c:pt idx="2">
                  <c:v>104.562</c:v>
                </c:pt>
                <c:pt idx="3">
                  <c:v>85.850999999999999</c:v>
                </c:pt>
                <c:pt idx="4">
                  <c:v>14.209</c:v>
                </c:pt>
                <c:pt idx="5">
                  <c:v>0</c:v>
                </c:pt>
                <c:pt idx="6">
                  <c:v>0</c:v>
                </c:pt>
                <c:pt idx="7">
                  <c:v>0</c:v>
                </c:pt>
              </c:numCache>
            </c:numRef>
          </c:val>
          <c:extLst>
            <c:ext xmlns:c16="http://schemas.microsoft.com/office/drawing/2014/chart" uri="{C3380CC4-5D6E-409C-BE32-E72D297353CC}">
              <c16:uniqueId val="{00000002-C7CA-4B79-8702-DCC4ED2A85C3}"/>
            </c:ext>
          </c:extLst>
        </c:ser>
        <c:ser>
          <c:idx val="0"/>
          <c:order val="3"/>
          <c:tx>
            <c:strRef>
              <c:f>'3F Curtailed Energy Lanai'!$A$16</c:f>
              <c:strCache>
                <c:ptCount val="1"/>
                <c:pt idx="0">
                  <c:v>1. MWh curtailed from curtailable renewable resources</c:v>
                </c:pt>
              </c:strCache>
            </c:strRef>
          </c:tx>
          <c:spPr>
            <a:solidFill>
              <a:schemeClr val="accent2"/>
            </a:solidFill>
          </c:spPr>
          <c:invertIfNegative val="0"/>
          <c:cat>
            <c:strRef>
              <c:f>'3F Curtailed Energy Lanai'!B_qtr</c:f>
              <c:strCache>
                <c:ptCount val="8"/>
                <c:pt idx="0">
                  <c:v>Q3 2021</c:v>
                </c:pt>
                <c:pt idx="1">
                  <c:v>Q4 2021</c:v>
                </c:pt>
                <c:pt idx="2">
                  <c:v>Q1 2022</c:v>
                </c:pt>
                <c:pt idx="3">
                  <c:v>Q2 2022</c:v>
                </c:pt>
                <c:pt idx="4">
                  <c:v>Q3 2022</c:v>
                </c:pt>
                <c:pt idx="5">
                  <c:v>Q4 2022</c:v>
                </c:pt>
                <c:pt idx="6">
                  <c:v>Q1 2023</c:v>
                </c:pt>
                <c:pt idx="7">
                  <c:v>Q2 2023</c:v>
                </c:pt>
              </c:strCache>
            </c:strRef>
          </c:cat>
          <c:val>
            <c:numRef>
              <c:f>'3F Curtailed Energy Lanai'!B_1._MWh_curtailed_from_curtailable_renewable_resources</c:f>
              <c:numCache>
                <c:formatCode>#,##0</c:formatCode>
                <c:ptCount val="8"/>
                <c:pt idx="0">
                  <c:v>14.874000000000001</c:v>
                </c:pt>
                <c:pt idx="1">
                  <c:v>18.140881</c:v>
                </c:pt>
                <c:pt idx="2">
                  <c:v>9.9000000000000005E-2</c:v>
                </c:pt>
                <c:pt idx="3">
                  <c:v>0</c:v>
                </c:pt>
                <c:pt idx="4">
                  <c:v>0</c:v>
                </c:pt>
                <c:pt idx="5">
                  <c:v>0</c:v>
                </c:pt>
                <c:pt idx="6">
                  <c:v>0</c:v>
                </c:pt>
                <c:pt idx="7">
                  <c:v>0</c:v>
                </c:pt>
              </c:numCache>
            </c:numRef>
          </c:val>
          <c:extLst>
            <c:ext xmlns:c16="http://schemas.microsoft.com/office/drawing/2014/chart" uri="{C3380CC4-5D6E-409C-BE32-E72D297353CC}">
              <c16:uniqueId val="{00000003-C7CA-4B79-8702-DCC4ED2A85C3}"/>
            </c:ext>
          </c:extLst>
        </c:ser>
        <c:dLbls>
          <c:showLegendKey val="0"/>
          <c:showVal val="0"/>
          <c:showCatName val="0"/>
          <c:showSerName val="0"/>
          <c:showPercent val="0"/>
          <c:showBubbleSize val="0"/>
        </c:dLbls>
        <c:gapWidth val="150"/>
        <c:overlap val="100"/>
        <c:axId val="133060096"/>
        <c:axId val="133061632"/>
      </c:barChart>
      <c:lineChart>
        <c:grouping val="standard"/>
        <c:varyColors val="0"/>
        <c:ser>
          <c:idx val="4"/>
          <c:order val="4"/>
          <c:tx>
            <c:strRef>
              <c:f>'3F Curtailed Energy Lanai'!$A$20</c:f>
              <c:strCache>
                <c:ptCount val="1"/>
                <c:pt idx="0">
                  <c:v>1/(1+2+3+4) = % Curtailed of all renewable energy resources</c:v>
                </c:pt>
              </c:strCache>
            </c:strRef>
          </c:tx>
          <c:spPr>
            <a:ln>
              <a:solidFill>
                <a:srgbClr val="E80202"/>
              </a:solidFill>
            </a:ln>
          </c:spPr>
          <c:marker>
            <c:symbol val="circle"/>
            <c:size val="6"/>
            <c:spPr>
              <a:solidFill>
                <a:srgbClr val="E80202"/>
              </a:solidFill>
              <a:ln>
                <a:solidFill>
                  <a:srgbClr val="FF0000"/>
                </a:solid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'3F Curtailed Energy Lanai'!B_qtr</c:f>
              <c:strCache>
                <c:ptCount val="8"/>
                <c:pt idx="0">
                  <c:v>Q3 2021</c:v>
                </c:pt>
                <c:pt idx="1">
                  <c:v>Q4 2021</c:v>
                </c:pt>
                <c:pt idx="2">
                  <c:v>Q1 2022</c:v>
                </c:pt>
                <c:pt idx="3">
                  <c:v>Q2 2022</c:v>
                </c:pt>
                <c:pt idx="4">
                  <c:v>Q3 2022</c:v>
                </c:pt>
                <c:pt idx="5">
                  <c:v>Q4 2022</c:v>
                </c:pt>
                <c:pt idx="6">
                  <c:v>Q1 2023</c:v>
                </c:pt>
                <c:pt idx="7">
                  <c:v>Q2 2023</c:v>
                </c:pt>
              </c:strCache>
            </c:strRef>
          </c:cat>
          <c:val>
            <c:numRef>
              <c:f>'3F Curtailed Energy Lanai'!B_1_Curtailed_of_all_renewable_energy_resources</c:f>
              <c:numCache>
                <c:formatCode>0.00%</c:formatCode>
                <c:ptCount val="8"/>
                <c:pt idx="0">
                  <c:v>2.7774138363109113E-2</c:v>
                </c:pt>
                <c:pt idx="1">
                  <c:v>4.444835431445112E-2</c:v>
                </c:pt>
                <c:pt idx="2">
                  <c:v>2.2766394003804639E-4</c:v>
                </c:pt>
                <c:pt idx="3">
                  <c:v>0</c:v>
                </c:pt>
                <c:pt idx="4">
                  <c:v>0</c:v>
                </c:pt>
                <c:pt idx="5">
                  <c:v>0</c:v>
                </c:pt>
                <c:pt idx="6">
                  <c:v>0</c:v>
                </c:pt>
                <c:pt idx="7">
                  <c:v>0</c:v>
                </c:pt>
              </c:numCache>
            </c:numRef>
          </c:val>
          <c:smooth val="0"/>
          <c:extLst>
            <c:ext xmlns:c16="http://schemas.microsoft.com/office/drawing/2014/chart" uri="{C3380CC4-5D6E-409C-BE32-E72D297353CC}">
              <c16:uniqueId val="{00000004-C7CA-4B79-8702-DCC4ED2A85C3}"/>
            </c:ext>
          </c:extLst>
        </c:ser>
        <c:dLbls>
          <c:showLegendKey val="0"/>
          <c:showVal val="0"/>
          <c:showCatName val="0"/>
          <c:showSerName val="0"/>
          <c:showPercent val="0"/>
          <c:showBubbleSize val="0"/>
        </c:dLbls>
        <c:marker val="1"/>
        <c:smooth val="0"/>
        <c:axId val="133069824"/>
        <c:axId val="133067904"/>
      </c:lineChart>
      <c:catAx>
        <c:axId val="133060096"/>
        <c:scaling>
          <c:orientation val="minMax"/>
        </c:scaling>
        <c:delete val="0"/>
        <c:axPos val="b"/>
        <c:numFmt formatCode="General" sourceLinked="1"/>
        <c:majorTickMark val="none"/>
        <c:minorTickMark val="none"/>
        <c:tickLblPos val="nextTo"/>
        <c:crossAx val="133061632"/>
        <c:crosses val="autoZero"/>
        <c:auto val="1"/>
        <c:lblAlgn val="ctr"/>
        <c:lblOffset val="100"/>
        <c:noMultiLvlLbl val="0"/>
      </c:catAx>
      <c:valAx>
        <c:axId val="133061632"/>
        <c:scaling>
          <c:orientation val="minMax"/>
        </c:scaling>
        <c:delete val="0"/>
        <c:axPos val="l"/>
        <c:majorGridlines/>
        <c:title>
          <c:tx>
            <c:rich>
              <a:bodyPr/>
              <a:lstStyle/>
              <a:p>
                <a:pPr>
                  <a:defRPr/>
                </a:pPr>
                <a:r>
                  <a:rPr lang="en-US"/>
                  <a:t>MWh Taken/Curtailed</a:t>
                </a:r>
              </a:p>
            </c:rich>
          </c:tx>
          <c:overlay val="0"/>
        </c:title>
        <c:numFmt formatCode="#,##0" sourceLinked="1"/>
        <c:majorTickMark val="none"/>
        <c:minorTickMark val="none"/>
        <c:tickLblPos val="nextTo"/>
        <c:txPr>
          <a:bodyPr/>
          <a:lstStyle/>
          <a:p>
            <a:pPr>
              <a:defRPr sz="900"/>
            </a:pPr>
            <a:endParaRPr lang="en-US"/>
          </a:p>
        </c:txPr>
        <c:crossAx val="133060096"/>
        <c:crosses val="autoZero"/>
        <c:crossBetween val="between"/>
      </c:valAx>
      <c:valAx>
        <c:axId val="133067904"/>
        <c:scaling>
          <c:orientation val="minMax"/>
          <c:max val="1"/>
          <c:min val="0"/>
        </c:scaling>
        <c:delete val="0"/>
        <c:axPos val="r"/>
        <c:title>
          <c:tx>
            <c:rich>
              <a:bodyPr rot="-5400000" vert="horz"/>
              <a:lstStyle/>
              <a:p>
                <a:pPr>
                  <a:defRPr/>
                </a:pPr>
                <a:r>
                  <a:rPr lang="en-US"/>
                  <a:t>% Curtailed</a:t>
                </a:r>
              </a:p>
            </c:rich>
          </c:tx>
          <c:overlay val="0"/>
        </c:title>
        <c:numFmt formatCode="0%" sourceLinked="0"/>
        <c:majorTickMark val="out"/>
        <c:minorTickMark val="none"/>
        <c:tickLblPos val="nextTo"/>
        <c:crossAx val="133069824"/>
        <c:crosses val="max"/>
        <c:crossBetween val="between"/>
      </c:valAx>
      <c:catAx>
        <c:axId val="133069824"/>
        <c:scaling>
          <c:orientation val="minMax"/>
        </c:scaling>
        <c:delete val="1"/>
        <c:axPos val="b"/>
        <c:numFmt formatCode="General" sourceLinked="1"/>
        <c:majorTickMark val="out"/>
        <c:minorTickMark val="none"/>
        <c:tickLblPos val="nextTo"/>
        <c:crossAx val="133067904"/>
        <c:crosses val="autoZero"/>
        <c:auto val="1"/>
        <c:lblAlgn val="ctr"/>
        <c:lblOffset val="100"/>
        <c:noMultiLvlLbl val="0"/>
      </c:catAx>
      <c:spPr>
        <a:solidFill>
          <a:schemeClr val="bg1"/>
        </a:solidFill>
      </c:spPr>
    </c:plotArea>
    <c:legend>
      <c:legendPos val="b"/>
      <c:layout>
        <c:manualLayout>
          <c:xMode val="edge"/>
          <c:yMode val="edge"/>
          <c:x val="0.14519283754404502"/>
          <c:y val="0.84981903577842233"/>
          <c:w val="0.71470931653745984"/>
          <c:h val="0.13037618070177318"/>
        </c:manualLayout>
      </c:layout>
      <c:overlay val="0"/>
      <c:txPr>
        <a:bodyPr/>
        <a:lstStyle/>
        <a:p>
          <a:pPr>
            <a:defRPr sz="900"/>
          </a:pPr>
          <a:endParaRPr lang="en-US"/>
        </a:p>
      </c:txPr>
    </c:legend>
    <c:plotVisOnly val="1"/>
    <c:dispBlanksAs val="gap"/>
    <c:showDLblsOverMax val="0"/>
  </c:chart>
  <c:printSettings>
    <c:headerFooter/>
    <c:pageMargins b="0.75" l="0.7" r="0.7" t="0.75" header="0.3" footer="0.3"/>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nchor="b" anchorCtr="0"/>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sz="1200">
                <a:latin typeface="Times New Roman" panose="02020603050405020304" pitchFamily="18" charset="0"/>
                <a:cs typeface="Times New Roman" panose="02020603050405020304" pitchFamily="18" charset="0"/>
              </a:rPr>
              <a:t>Estimated Curtailed Energy as a Percent of Available IPP Curtailable Energy Plus All Other Renewable Energy Generation</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sz="1200" b="1" i="0" baseline="0">
                <a:effectLst/>
                <a:latin typeface="Times New Roman" panose="02020603050405020304" pitchFamily="18" charset="0"/>
                <a:cs typeface="Times New Roman" panose="02020603050405020304" pitchFamily="18" charset="0"/>
              </a:rPr>
              <a:t>Maui County - </a:t>
            </a:r>
            <a:r>
              <a:rPr lang="en-US" sz="1200" b="1" i="0" baseline="0">
                <a:effectLst/>
              </a:rPr>
              <a:t>Lānaʻi </a:t>
            </a:r>
            <a:r>
              <a:rPr lang="en-US" sz="1200" b="1" i="0" baseline="0">
                <a:effectLst/>
                <a:latin typeface="Times New Roman" panose="02020603050405020304" pitchFamily="18" charset="0"/>
                <a:cs typeface="Times New Roman" panose="02020603050405020304" pitchFamily="18" charset="0"/>
              </a:rPr>
              <a:t>Division</a:t>
            </a:r>
            <a:endParaRPr lang="en-US" sz="1200">
              <a:effectLst/>
              <a:latin typeface="Times New Roman" panose="02020603050405020304" pitchFamily="18" charset="0"/>
              <a:cs typeface="Times New Roman" panose="02020603050405020304" pitchFamily="18"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sz="1200" b="1" i="0" baseline="0">
                <a:effectLst/>
                <a:latin typeface="Times New Roman" panose="02020603050405020304" pitchFamily="18" charset="0"/>
                <a:cs typeface="Times New Roman" panose="02020603050405020304" pitchFamily="18" charset="0"/>
              </a:rPr>
              <a:t>Annual</a:t>
            </a:r>
            <a:endParaRPr lang="en-US" sz="1200">
              <a:effectLst/>
              <a:latin typeface="Times New Roman" panose="02020603050405020304" pitchFamily="18" charset="0"/>
              <a:cs typeface="Times New Roman" panose="02020603050405020304" pitchFamily="18" charset="0"/>
            </a:endParaRPr>
          </a:p>
        </c:rich>
      </c:tx>
      <c:layout>
        <c:manualLayout>
          <c:xMode val="edge"/>
          <c:yMode val="edge"/>
          <c:x val="0.11177110377839368"/>
          <c:y val="1.6169717475551435E-2"/>
        </c:manualLayout>
      </c:layout>
      <c:overlay val="1"/>
    </c:title>
    <c:autoTitleDeleted val="0"/>
    <c:plotArea>
      <c:layout>
        <c:manualLayout>
          <c:layoutTarget val="inner"/>
          <c:xMode val="edge"/>
          <c:yMode val="edge"/>
          <c:x val="9.3625155389371856E-2"/>
          <c:y val="0.19045841353319717"/>
          <c:w val="0.80834815002963334"/>
          <c:h val="0.57046987474499611"/>
        </c:manualLayout>
      </c:layout>
      <c:barChart>
        <c:barDir val="col"/>
        <c:grouping val="stacked"/>
        <c:varyColors val="0"/>
        <c:ser>
          <c:idx val="2"/>
          <c:order val="0"/>
          <c:tx>
            <c:strRef>
              <c:f>'3F Curtailed Energy Lanai'!$A$8</c:f>
              <c:strCache>
                <c:ptCount val="1"/>
                <c:pt idx="0">
                  <c:v>4. MWh taken from uncurtailable distributed renewable generation resources</c:v>
                </c:pt>
              </c:strCache>
            </c:strRef>
          </c:tx>
          <c:spPr>
            <a:solidFill>
              <a:srgbClr val="A16600"/>
            </a:solidFill>
          </c:spPr>
          <c:invertIfNegative val="0"/>
          <c:cat>
            <c:numRef>
              <c:f>'3F Curtailed Energy Lanai'!A_ann</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'3F Curtailed Energy Lanai'!A_4._MWh_taken_from_uncurtailable_distributed_renewable_generation_resources</c:f>
              <c:numCache>
                <c:formatCode>#,##0</c:formatCode>
                <c:ptCount val="10"/>
                <c:pt idx="0">
                  <c:v>389.92911275851458</c:v>
                </c:pt>
                <c:pt idx="1">
                  <c:v>461.29447871376016</c:v>
                </c:pt>
                <c:pt idx="2">
                  <c:v>560.4061660353201</c:v>
                </c:pt>
                <c:pt idx="3">
                  <c:v>776.69418803532005</c:v>
                </c:pt>
                <c:pt idx="4">
                  <c:v>1063.537</c:v>
                </c:pt>
                <c:pt idx="5">
                  <c:v>1076.884</c:v>
                </c:pt>
                <c:pt idx="6">
                  <c:v>1133.2809999999999</c:v>
                </c:pt>
                <c:pt idx="7">
                  <c:v>1360.1453728432714</c:v>
                </c:pt>
                <c:pt idx="8">
                  <c:v>1349.7693173725822</c:v>
                </c:pt>
                <c:pt idx="9">
                  <c:v>1361.1335934762983</c:v>
                </c:pt>
              </c:numCache>
            </c:numRef>
          </c:val>
          <c:extLst>
            <c:ext xmlns:c16="http://schemas.microsoft.com/office/drawing/2014/chart" uri="{C3380CC4-5D6E-409C-BE32-E72D297353CC}">
              <c16:uniqueId val="{00000000-0A36-44DB-B98B-5367185DBE9A}"/>
            </c:ext>
          </c:extLst>
        </c:ser>
        <c:ser>
          <c:idx val="0"/>
          <c:order val="1"/>
          <c:tx>
            <c:strRef>
              <c:f>'3F Curtailed Energy Lanai'!$A$7</c:f>
              <c:strCache>
                <c:ptCount val="1"/>
                <c:pt idx="0">
                  <c:v>3. MWh taken from firm renewable and utility hydro generating facilities</c:v>
                </c:pt>
              </c:strCache>
            </c:strRef>
          </c:tx>
          <c:spPr>
            <a:solidFill>
              <a:srgbClr val="01819C"/>
            </a:solidFill>
          </c:spPr>
          <c:invertIfNegative val="0"/>
          <c:cat>
            <c:numRef>
              <c:f>'3F Curtailed Energy Lanai'!A_ann</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'3F Curtailed Energy Lanai'!A_3._MWh_taken_from_firm_renewable_and_utility_hydro_generating_facilities</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0A36-44DB-B98B-5367185DBE9A}"/>
            </c:ext>
          </c:extLst>
        </c:ser>
        <c:ser>
          <c:idx val="1"/>
          <c:order val="2"/>
          <c:tx>
            <c:strRef>
              <c:f>'3F Curtailed Energy Lanai'!$A$4</c:f>
              <c:strCache>
                <c:ptCount val="1"/>
                <c:pt idx="0">
                  <c:v>2. MWh taken from curtailable renewable resources</c:v>
                </c:pt>
              </c:strCache>
            </c:strRef>
          </c:tx>
          <c:spPr>
            <a:solidFill>
              <a:srgbClr val="458600"/>
            </a:solidFill>
          </c:spPr>
          <c:invertIfNegative val="0"/>
          <c:cat>
            <c:numRef>
              <c:f>'3F Curtailed Energy Lanai'!A_ann</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'3F Curtailed Energy Lanai'!A_2._MWh_taken_from_curtailable_renewable_resources</c:f>
              <c:numCache>
                <c:formatCode>#,##0</c:formatCode>
                <c:ptCount val="10"/>
                <c:pt idx="0">
                  <c:v>2061</c:v>
                </c:pt>
                <c:pt idx="1">
                  <c:v>1830</c:v>
                </c:pt>
                <c:pt idx="2">
                  <c:v>2133.5940000000001</c:v>
                </c:pt>
                <c:pt idx="3">
                  <c:v>2342.63</c:v>
                </c:pt>
                <c:pt idx="4">
                  <c:v>2055.52</c:v>
                </c:pt>
                <c:pt idx="5">
                  <c:v>1343.558</c:v>
                </c:pt>
                <c:pt idx="6">
                  <c:v>1465.2670000000001</c:v>
                </c:pt>
                <c:pt idx="7">
                  <c:v>981.98900000000003</c:v>
                </c:pt>
                <c:pt idx="8">
                  <c:v>813.08400000000006</c:v>
                </c:pt>
                <c:pt idx="9">
                  <c:v>204.62200000000001</c:v>
                </c:pt>
              </c:numCache>
            </c:numRef>
          </c:val>
          <c:extLst>
            <c:ext xmlns:c16="http://schemas.microsoft.com/office/drawing/2014/chart" uri="{C3380CC4-5D6E-409C-BE32-E72D297353CC}">
              <c16:uniqueId val="{00000002-0A36-44DB-B98B-5367185DBE9A}"/>
            </c:ext>
          </c:extLst>
        </c:ser>
        <c:ser>
          <c:idx val="7"/>
          <c:order val="4"/>
          <c:tx>
            <c:strRef>
              <c:f>'3F Curtailed Energy Lanai'!$A$5</c:f>
              <c:strCache>
                <c:ptCount val="1"/>
                <c:pt idx="0">
                  <c:v>1. MWh curtailed from curtailable renewable resources</c:v>
                </c:pt>
              </c:strCache>
            </c:strRef>
          </c:tx>
          <c:spPr>
            <a:solidFill>
              <a:schemeClr val="accent2"/>
            </a:solidFill>
          </c:spPr>
          <c:invertIfNegative val="0"/>
          <c:cat>
            <c:numRef>
              <c:f>'3F Curtailed Energy Lanai'!A_ann</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'3F Curtailed Energy Lanai'!A_1._MWh_curtailed_from_curtailable_renewable_resources</c:f>
              <c:numCache>
                <c:formatCode>#,##0</c:formatCode>
                <c:ptCount val="10"/>
                <c:pt idx="0">
                  <c:v>217.20000000000005</c:v>
                </c:pt>
                <c:pt idx="1">
                  <c:v>610.29999999999995</c:v>
                </c:pt>
                <c:pt idx="2">
                  <c:v>208.64000000000004</c:v>
                </c:pt>
                <c:pt idx="3">
                  <c:v>159.13999999999999</c:v>
                </c:pt>
                <c:pt idx="4">
                  <c:v>143.13069999999991</c:v>
                </c:pt>
                <c:pt idx="5">
                  <c:v>136.33639999999991</c:v>
                </c:pt>
                <c:pt idx="6">
                  <c:v>84.748700000000014</c:v>
                </c:pt>
                <c:pt idx="7">
                  <c:v>29.616000000000003</c:v>
                </c:pt>
                <c:pt idx="8">
                  <c:v>75.026881000000003</c:v>
                </c:pt>
                <c:pt idx="9">
                  <c:v>9.9000000000000005E-2</c:v>
                </c:pt>
              </c:numCache>
            </c:numRef>
          </c:val>
          <c:extLst>
            <c:ext xmlns:c16="http://schemas.microsoft.com/office/drawing/2014/chart" uri="{C3380CC4-5D6E-409C-BE32-E72D297353CC}">
              <c16:uniqueId val="{00000003-0A36-44DB-B98B-5367185DBE9A}"/>
            </c:ext>
          </c:extLst>
        </c:ser>
        <c:dLbls>
          <c:showLegendKey val="0"/>
          <c:showVal val="0"/>
          <c:showCatName val="0"/>
          <c:showSerName val="0"/>
          <c:showPercent val="0"/>
          <c:showBubbleSize val="0"/>
        </c:dLbls>
        <c:gapWidth val="150"/>
        <c:overlap val="100"/>
        <c:axId val="133138688"/>
        <c:axId val="133144576"/>
      </c:barChart>
      <c:lineChart>
        <c:grouping val="standard"/>
        <c:varyColors val="0"/>
        <c:ser>
          <c:idx val="3"/>
          <c:order val="3"/>
          <c:tx>
            <c:strRef>
              <c:f>'3F Curtailed Energy Lanai'!$A$9</c:f>
              <c:strCache>
                <c:ptCount val="1"/>
                <c:pt idx="0">
                  <c:v>1/(1+2+3+4) = % Curtailed of all renewable energy resources</c:v>
                </c:pt>
              </c:strCache>
            </c:strRef>
          </c:tx>
          <c:spPr>
            <a:ln>
              <a:solidFill>
                <a:srgbClr val="E80202"/>
              </a:solidFill>
            </a:ln>
          </c:spPr>
          <c:marker>
            <c:symbol val="circle"/>
            <c:size val="7"/>
            <c:spPr>
              <a:solidFill>
                <a:srgbClr val="E80202"/>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'3F Curtailed Energy Lanai'!A_ann</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'3F Curtailed Energy Lanai'!A_1_Curtailed_of_all_renewable_energy_resources</c:f>
              <c:numCache>
                <c:formatCode>0.00%</c:formatCode>
                <c:ptCount val="10"/>
                <c:pt idx="0">
                  <c:v>8.1405355895780546E-2</c:v>
                </c:pt>
                <c:pt idx="1">
                  <c:v>0.21033263072327671</c:v>
                </c:pt>
                <c:pt idx="2">
                  <c:v>7.1879388441378464E-2</c:v>
                </c:pt>
                <c:pt idx="3">
                  <c:v>4.8541021305273907E-2</c:v>
                </c:pt>
                <c:pt idx="4">
                  <c:v>4.3875678888740804E-2</c:v>
                </c:pt>
                <c:pt idx="5">
                  <c:v>5.3323510555314417E-2</c:v>
                </c:pt>
                <c:pt idx="6">
                  <c:v>3.1583797647125648E-2</c:v>
                </c:pt>
                <c:pt idx="7">
                  <c:v>1.2486980223174217E-2</c:v>
                </c:pt>
                <c:pt idx="8">
                  <c:v>3.3525870175964104E-2</c:v>
                </c:pt>
                <c:pt idx="9">
                  <c:v>6.3224261315486275E-5</c:v>
                </c:pt>
              </c:numCache>
            </c:numRef>
          </c:val>
          <c:smooth val="0"/>
          <c:extLst>
            <c:ext xmlns:c16="http://schemas.microsoft.com/office/drawing/2014/chart" uri="{C3380CC4-5D6E-409C-BE32-E72D297353CC}">
              <c16:uniqueId val="{00000004-0A36-44DB-B98B-5367185DBE9A}"/>
            </c:ext>
          </c:extLst>
        </c:ser>
        <c:dLbls>
          <c:showLegendKey val="0"/>
          <c:showVal val="0"/>
          <c:showCatName val="0"/>
          <c:showSerName val="0"/>
          <c:showPercent val="0"/>
          <c:showBubbleSize val="0"/>
        </c:dLbls>
        <c:marker val="1"/>
        <c:smooth val="0"/>
        <c:axId val="133148672"/>
        <c:axId val="133146496"/>
      </c:lineChart>
      <c:catAx>
        <c:axId val="133138688"/>
        <c:scaling>
          <c:orientation val="minMax"/>
        </c:scaling>
        <c:delete val="0"/>
        <c:axPos val="b"/>
        <c:numFmt formatCode="General" sourceLinked="1"/>
        <c:majorTickMark val="none"/>
        <c:minorTickMark val="none"/>
        <c:tickLblPos val="nextTo"/>
        <c:crossAx val="133144576"/>
        <c:crosses val="autoZero"/>
        <c:auto val="1"/>
        <c:lblAlgn val="ctr"/>
        <c:lblOffset val="100"/>
        <c:noMultiLvlLbl val="0"/>
      </c:catAx>
      <c:valAx>
        <c:axId val="133144576"/>
        <c:scaling>
          <c:orientation val="minMax"/>
          <c:max val="3500"/>
        </c:scaling>
        <c:delete val="0"/>
        <c:axPos val="l"/>
        <c:majorGridlines/>
        <c:title>
          <c:tx>
            <c:rich>
              <a:bodyPr/>
              <a:lstStyle/>
              <a:p>
                <a:pPr>
                  <a:defRPr/>
                </a:pPr>
                <a:r>
                  <a:rPr lang="en-US"/>
                  <a:t>MWh Taken/Curtailed</a:t>
                </a:r>
              </a:p>
            </c:rich>
          </c:tx>
          <c:overlay val="0"/>
        </c:title>
        <c:numFmt formatCode="#,##0" sourceLinked="1"/>
        <c:majorTickMark val="none"/>
        <c:minorTickMark val="none"/>
        <c:tickLblPos val="nextTo"/>
        <c:txPr>
          <a:bodyPr/>
          <a:lstStyle/>
          <a:p>
            <a:pPr>
              <a:defRPr sz="900"/>
            </a:pPr>
            <a:endParaRPr lang="en-US"/>
          </a:p>
        </c:txPr>
        <c:crossAx val="133138688"/>
        <c:crosses val="autoZero"/>
        <c:crossBetween val="between"/>
      </c:valAx>
      <c:valAx>
        <c:axId val="133146496"/>
        <c:scaling>
          <c:orientation val="minMax"/>
          <c:max val="1"/>
        </c:scaling>
        <c:delete val="0"/>
        <c:axPos val="r"/>
        <c:title>
          <c:tx>
            <c:rich>
              <a:bodyPr rot="-5400000" vert="horz"/>
              <a:lstStyle/>
              <a:p>
                <a:pPr>
                  <a:defRPr/>
                </a:pPr>
                <a:r>
                  <a:rPr lang="en-US"/>
                  <a:t>%</a:t>
                </a:r>
                <a:r>
                  <a:rPr lang="en-US" baseline="0"/>
                  <a:t> Curtailed</a:t>
                </a:r>
                <a:endParaRPr lang="en-US"/>
              </a:p>
            </c:rich>
          </c:tx>
          <c:overlay val="0"/>
        </c:title>
        <c:numFmt formatCode="0%" sourceLinked="0"/>
        <c:majorTickMark val="out"/>
        <c:minorTickMark val="none"/>
        <c:tickLblPos val="nextTo"/>
        <c:crossAx val="133148672"/>
        <c:crosses val="max"/>
        <c:crossBetween val="between"/>
      </c:valAx>
      <c:catAx>
        <c:axId val="133148672"/>
        <c:scaling>
          <c:orientation val="minMax"/>
        </c:scaling>
        <c:delete val="1"/>
        <c:axPos val="b"/>
        <c:numFmt formatCode="General" sourceLinked="1"/>
        <c:majorTickMark val="out"/>
        <c:minorTickMark val="none"/>
        <c:tickLblPos val="nextTo"/>
        <c:crossAx val="133146496"/>
        <c:crosses val="autoZero"/>
        <c:auto val="1"/>
        <c:lblAlgn val="ctr"/>
        <c:lblOffset val="100"/>
        <c:noMultiLvlLbl val="0"/>
      </c:catAx>
    </c:plotArea>
    <c:legend>
      <c:legendPos val="b"/>
      <c:layout>
        <c:manualLayout>
          <c:xMode val="edge"/>
          <c:yMode val="edge"/>
          <c:x val="0"/>
          <c:y val="0.83236821959755025"/>
          <c:w val="1"/>
          <c:h val="0.16763178040244969"/>
        </c:manualLayout>
      </c:layout>
      <c:overlay val="0"/>
      <c:txPr>
        <a:bodyPr/>
        <a:lstStyle/>
        <a:p>
          <a:pPr>
            <a:defRPr sz="900"/>
          </a:pPr>
          <a:endParaRPr lang="en-US"/>
        </a:p>
      </c:txPr>
    </c:legend>
    <c:plotVisOnly val="1"/>
    <c:dispBlanksAs val="gap"/>
    <c:showDLblsOverMax val="0"/>
  </c:chart>
  <c:printSettings>
    <c:headerFooter/>
    <c:pageMargins b="0.75" l="0.7" r="0.7" t="0.75" header="0.3" footer="0.3"/>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nchor="b" anchorCtr="0"/>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sz="1200">
                <a:latin typeface="Times New Roman" panose="02020603050405020304" pitchFamily="18" charset="0"/>
                <a:cs typeface="Times New Roman" panose="02020603050405020304" pitchFamily="18" charset="0"/>
              </a:rPr>
              <a:t>Estimated Curtailed Energy as a Percent of Available IPP Curtailable Energy</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sz="1200" b="1" i="0" baseline="0">
                <a:effectLst/>
                <a:latin typeface="Times New Roman" panose="02020603050405020304" pitchFamily="18" charset="0"/>
                <a:cs typeface="Times New Roman" panose="02020603050405020304" pitchFamily="18" charset="0"/>
              </a:rPr>
              <a:t>Maui County - </a:t>
            </a:r>
            <a:r>
              <a:rPr lang="en-US" sz="1200">
                <a:effectLst/>
              </a:rPr>
              <a:t>Lānaʻi</a:t>
            </a:r>
            <a:r>
              <a:rPr lang="en-US" sz="1200" b="1" i="0" baseline="0">
                <a:effectLst/>
                <a:latin typeface="Times New Roman" panose="02020603050405020304" pitchFamily="18" charset="0"/>
                <a:cs typeface="Times New Roman" panose="02020603050405020304" pitchFamily="18" charset="0"/>
              </a:rPr>
              <a:t> Division</a:t>
            </a:r>
            <a:endParaRPr lang="en-US" sz="1200">
              <a:effectLst/>
              <a:latin typeface="Times New Roman" panose="02020603050405020304" pitchFamily="18" charset="0"/>
              <a:cs typeface="Times New Roman" panose="02020603050405020304" pitchFamily="18"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sz="1200" b="1" i="0" baseline="0">
                <a:effectLst/>
                <a:latin typeface="Times New Roman" panose="02020603050405020304" pitchFamily="18" charset="0"/>
                <a:cs typeface="Times New Roman" panose="02020603050405020304" pitchFamily="18" charset="0"/>
              </a:rPr>
              <a:t>Annual</a:t>
            </a:r>
            <a:endParaRPr lang="en-US" sz="1200">
              <a:effectLst/>
              <a:latin typeface="Times New Roman" panose="02020603050405020304" pitchFamily="18" charset="0"/>
              <a:cs typeface="Times New Roman" panose="02020603050405020304" pitchFamily="18" charset="0"/>
            </a:endParaRPr>
          </a:p>
        </c:rich>
      </c:tx>
      <c:layout>
        <c:manualLayout>
          <c:xMode val="edge"/>
          <c:yMode val="edge"/>
          <c:x val="0.10360344956880392"/>
          <c:y val="3.8048068510666937E-2"/>
        </c:manualLayout>
      </c:layout>
      <c:overlay val="1"/>
    </c:title>
    <c:autoTitleDeleted val="0"/>
    <c:plotArea>
      <c:layout>
        <c:manualLayout>
          <c:layoutTarget val="inner"/>
          <c:xMode val="edge"/>
          <c:yMode val="edge"/>
          <c:x val="0.10007602437657211"/>
          <c:y val="0.18447871392994822"/>
          <c:w val="0.80834815002963334"/>
          <c:h val="0.66912294815922702"/>
        </c:manualLayout>
      </c:layout>
      <c:barChart>
        <c:barDir val="col"/>
        <c:grouping val="stacked"/>
        <c:varyColors val="0"/>
        <c:ser>
          <c:idx val="1"/>
          <c:order val="0"/>
          <c:tx>
            <c:strRef>
              <c:f>'3F Curtailed Energy Lanai'!$A$4</c:f>
              <c:strCache>
                <c:ptCount val="1"/>
                <c:pt idx="0">
                  <c:v>2. MWh taken from curtailable renewable resources</c:v>
                </c:pt>
              </c:strCache>
            </c:strRef>
          </c:tx>
          <c:spPr>
            <a:solidFill>
              <a:srgbClr val="458600"/>
            </a:solidFill>
          </c:spPr>
          <c:invertIfNegative val="0"/>
          <c:cat>
            <c:numRef>
              <c:f>'3F Curtailed Energy Lanai'!A_ann</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'3F Curtailed Energy Lanai'!A_2._MWh_taken_from_curtailable_renewable_resources</c:f>
              <c:numCache>
                <c:formatCode>#,##0</c:formatCode>
                <c:ptCount val="10"/>
                <c:pt idx="0">
                  <c:v>2061</c:v>
                </c:pt>
                <c:pt idx="1">
                  <c:v>1830</c:v>
                </c:pt>
                <c:pt idx="2">
                  <c:v>2133.5940000000001</c:v>
                </c:pt>
                <c:pt idx="3">
                  <c:v>2342.63</c:v>
                </c:pt>
                <c:pt idx="4">
                  <c:v>2055.52</c:v>
                </c:pt>
                <c:pt idx="5">
                  <c:v>1343.558</c:v>
                </c:pt>
                <c:pt idx="6">
                  <c:v>1465.2670000000001</c:v>
                </c:pt>
                <c:pt idx="7">
                  <c:v>981.98900000000003</c:v>
                </c:pt>
                <c:pt idx="8">
                  <c:v>813.08400000000006</c:v>
                </c:pt>
                <c:pt idx="9">
                  <c:v>204.62200000000001</c:v>
                </c:pt>
              </c:numCache>
            </c:numRef>
          </c:val>
          <c:extLst>
            <c:ext xmlns:c16="http://schemas.microsoft.com/office/drawing/2014/chart" uri="{C3380CC4-5D6E-409C-BE32-E72D297353CC}">
              <c16:uniqueId val="{00000000-D01E-47AA-991B-BC8FF1EE03B8}"/>
            </c:ext>
          </c:extLst>
        </c:ser>
        <c:ser>
          <c:idx val="7"/>
          <c:order val="1"/>
          <c:tx>
            <c:strRef>
              <c:f>'3F Curtailed Energy Lanai'!$A$5</c:f>
              <c:strCache>
                <c:ptCount val="1"/>
                <c:pt idx="0">
                  <c:v>1. MWh curtailed from curtailable renewable resources</c:v>
                </c:pt>
              </c:strCache>
            </c:strRef>
          </c:tx>
          <c:spPr>
            <a:solidFill>
              <a:schemeClr val="accent2"/>
            </a:solidFill>
          </c:spPr>
          <c:invertIfNegative val="0"/>
          <c:cat>
            <c:numRef>
              <c:f>'3F Curtailed Energy Lanai'!A_ann</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'3F Curtailed Energy Lanai'!A_1._MWh_curtailed_from_curtailable_renewable_resources</c:f>
              <c:numCache>
                <c:formatCode>#,##0</c:formatCode>
                <c:ptCount val="10"/>
                <c:pt idx="0">
                  <c:v>217.20000000000005</c:v>
                </c:pt>
                <c:pt idx="1">
                  <c:v>610.29999999999995</c:v>
                </c:pt>
                <c:pt idx="2">
                  <c:v>208.64000000000004</c:v>
                </c:pt>
                <c:pt idx="3">
                  <c:v>159.13999999999999</c:v>
                </c:pt>
                <c:pt idx="4">
                  <c:v>143.13069999999991</c:v>
                </c:pt>
                <c:pt idx="5">
                  <c:v>136.33639999999991</c:v>
                </c:pt>
                <c:pt idx="6">
                  <c:v>84.748700000000014</c:v>
                </c:pt>
                <c:pt idx="7">
                  <c:v>29.616000000000003</c:v>
                </c:pt>
                <c:pt idx="8">
                  <c:v>75.026881000000003</c:v>
                </c:pt>
                <c:pt idx="9">
                  <c:v>9.9000000000000005E-2</c:v>
                </c:pt>
              </c:numCache>
            </c:numRef>
          </c:val>
          <c:extLst>
            <c:ext xmlns:c16="http://schemas.microsoft.com/office/drawing/2014/chart" uri="{C3380CC4-5D6E-409C-BE32-E72D297353CC}">
              <c16:uniqueId val="{00000001-D01E-47AA-991B-BC8FF1EE03B8}"/>
            </c:ext>
          </c:extLst>
        </c:ser>
        <c:dLbls>
          <c:showLegendKey val="0"/>
          <c:showVal val="0"/>
          <c:showCatName val="0"/>
          <c:showSerName val="0"/>
          <c:showPercent val="0"/>
          <c:showBubbleSize val="0"/>
        </c:dLbls>
        <c:gapWidth val="150"/>
        <c:overlap val="100"/>
        <c:axId val="133198592"/>
        <c:axId val="133200128"/>
      </c:barChart>
      <c:lineChart>
        <c:grouping val="standard"/>
        <c:varyColors val="0"/>
        <c:ser>
          <c:idx val="8"/>
          <c:order val="2"/>
          <c:tx>
            <c:strRef>
              <c:f>'3F Curtailed Energy Lanai'!$A$6</c:f>
              <c:strCache>
                <c:ptCount val="1"/>
                <c:pt idx="0">
                  <c:v>1/(1+2) = % Curtailed of curtailable renewable resources</c:v>
                </c:pt>
              </c:strCache>
            </c:strRef>
          </c:tx>
          <c:spPr>
            <a:ln>
              <a:solidFill>
                <a:srgbClr val="0000FF"/>
              </a:solidFill>
            </a:ln>
          </c:spPr>
          <c:marker>
            <c:symbol val="diamond"/>
            <c:size val="10"/>
            <c:spPr>
              <a:solidFill>
                <a:srgbClr val="0000FF"/>
              </a:solidFill>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'3F Curtailed Energy Lanai'!A_ann</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'3F Curtailed Energy Lanai'!A_1_Curtailed_of_curtailable_renewable_resources</c:f>
              <c:numCache>
                <c:formatCode>0.00%</c:formatCode>
                <c:ptCount val="10"/>
                <c:pt idx="0">
                  <c:v>9.5338425072425625E-2</c:v>
                </c:pt>
                <c:pt idx="1">
                  <c:v>0.2500922017784698</c:v>
                </c:pt>
                <c:pt idx="2">
                  <c:v>8.9077350939316929E-2</c:v>
                </c:pt>
                <c:pt idx="3">
                  <c:v>6.361096343788597E-2</c:v>
                </c:pt>
                <c:pt idx="4">
                  <c:v>6.5099335697116387E-2</c:v>
                </c:pt>
                <c:pt idx="5">
                  <c:v>9.2125762486836849E-2</c:v>
                </c:pt>
                <c:pt idx="6">
                  <c:v>5.4676026829921794E-2</c:v>
                </c:pt>
                <c:pt idx="7">
                  <c:v>2.9276249128859587E-2</c:v>
                </c:pt>
                <c:pt idx="8">
                  <c:v>8.447918227904247E-2</c:v>
                </c:pt>
                <c:pt idx="9">
                  <c:v>4.8358497662672617E-4</c:v>
                </c:pt>
              </c:numCache>
            </c:numRef>
          </c:val>
          <c:smooth val="0"/>
          <c:extLst>
            <c:ext xmlns:c16="http://schemas.microsoft.com/office/drawing/2014/chart" uri="{C3380CC4-5D6E-409C-BE32-E72D297353CC}">
              <c16:uniqueId val="{00000002-D01E-47AA-991B-BC8FF1EE03B8}"/>
            </c:ext>
          </c:extLst>
        </c:ser>
        <c:dLbls>
          <c:showLegendKey val="0"/>
          <c:showVal val="0"/>
          <c:showCatName val="0"/>
          <c:showSerName val="0"/>
          <c:showPercent val="0"/>
          <c:showBubbleSize val="0"/>
        </c:dLbls>
        <c:marker val="1"/>
        <c:smooth val="0"/>
        <c:axId val="133212416"/>
        <c:axId val="133210496"/>
      </c:lineChart>
      <c:catAx>
        <c:axId val="133198592"/>
        <c:scaling>
          <c:orientation val="minMax"/>
        </c:scaling>
        <c:delete val="0"/>
        <c:axPos val="b"/>
        <c:numFmt formatCode="General" sourceLinked="1"/>
        <c:majorTickMark val="none"/>
        <c:minorTickMark val="none"/>
        <c:tickLblPos val="nextTo"/>
        <c:crossAx val="133200128"/>
        <c:crosses val="autoZero"/>
        <c:auto val="1"/>
        <c:lblAlgn val="ctr"/>
        <c:lblOffset val="100"/>
        <c:noMultiLvlLbl val="0"/>
      </c:catAx>
      <c:valAx>
        <c:axId val="133200128"/>
        <c:scaling>
          <c:orientation val="minMax"/>
          <c:max val="3500"/>
        </c:scaling>
        <c:delete val="0"/>
        <c:axPos val="l"/>
        <c:majorGridlines/>
        <c:title>
          <c:tx>
            <c:rich>
              <a:bodyPr/>
              <a:lstStyle/>
              <a:p>
                <a:pPr>
                  <a:defRPr/>
                </a:pPr>
                <a:r>
                  <a:rPr lang="en-US"/>
                  <a:t>MWh Taken/Curtailed</a:t>
                </a:r>
              </a:p>
            </c:rich>
          </c:tx>
          <c:overlay val="0"/>
        </c:title>
        <c:numFmt formatCode="#,##0" sourceLinked="1"/>
        <c:majorTickMark val="none"/>
        <c:minorTickMark val="none"/>
        <c:tickLblPos val="nextTo"/>
        <c:txPr>
          <a:bodyPr/>
          <a:lstStyle/>
          <a:p>
            <a:pPr>
              <a:defRPr sz="900"/>
            </a:pPr>
            <a:endParaRPr lang="en-US"/>
          </a:p>
        </c:txPr>
        <c:crossAx val="133198592"/>
        <c:crosses val="autoZero"/>
        <c:crossBetween val="between"/>
      </c:valAx>
      <c:valAx>
        <c:axId val="133210496"/>
        <c:scaling>
          <c:orientation val="minMax"/>
          <c:max val="1"/>
        </c:scaling>
        <c:delete val="0"/>
        <c:axPos val="r"/>
        <c:title>
          <c:tx>
            <c:rich>
              <a:bodyPr rot="-5400000" vert="horz"/>
              <a:lstStyle/>
              <a:p>
                <a:pPr>
                  <a:defRPr/>
                </a:pPr>
                <a:r>
                  <a:rPr lang="en-US"/>
                  <a:t>%</a:t>
                </a:r>
                <a:r>
                  <a:rPr lang="en-US" baseline="0"/>
                  <a:t> Curtailed</a:t>
                </a:r>
                <a:endParaRPr lang="en-US"/>
              </a:p>
            </c:rich>
          </c:tx>
          <c:overlay val="0"/>
        </c:title>
        <c:numFmt formatCode="0%" sourceLinked="0"/>
        <c:majorTickMark val="out"/>
        <c:minorTickMark val="none"/>
        <c:tickLblPos val="nextTo"/>
        <c:crossAx val="133212416"/>
        <c:crosses val="max"/>
        <c:crossBetween val="between"/>
      </c:valAx>
      <c:catAx>
        <c:axId val="133212416"/>
        <c:scaling>
          <c:orientation val="minMax"/>
        </c:scaling>
        <c:delete val="1"/>
        <c:axPos val="b"/>
        <c:numFmt formatCode="General" sourceLinked="1"/>
        <c:majorTickMark val="out"/>
        <c:minorTickMark val="none"/>
        <c:tickLblPos val="nextTo"/>
        <c:crossAx val="133210496"/>
        <c:crosses val="autoZero"/>
        <c:auto val="1"/>
        <c:lblAlgn val="ctr"/>
        <c:lblOffset val="100"/>
        <c:noMultiLvlLbl val="0"/>
      </c:catAx>
      <c:spPr>
        <a:solidFill>
          <a:schemeClr val="bg1"/>
        </a:solidFill>
      </c:spPr>
    </c:plotArea>
    <c:legend>
      <c:legendPos val="b"/>
      <c:layout>
        <c:manualLayout>
          <c:xMode val="edge"/>
          <c:yMode val="edge"/>
          <c:x val="0"/>
          <c:y val="0.89241257523074558"/>
          <c:w val="1"/>
          <c:h val="0.10758742476925438"/>
        </c:manualLayout>
      </c:layout>
      <c:overlay val="0"/>
      <c:txPr>
        <a:bodyPr/>
        <a:lstStyle/>
        <a:p>
          <a:pPr>
            <a:defRPr sz="900"/>
          </a:pPr>
          <a:endParaRPr lang="en-US"/>
        </a:p>
      </c:txPr>
    </c:legend>
    <c:plotVisOnly val="1"/>
    <c:dispBlanksAs val="gap"/>
    <c:showDLblsOverMax val="0"/>
  </c:chart>
  <c:printSettings>
    <c:headerFooter/>
    <c:pageMargins b="0.75" l="0.7" r="0.7" t="0.75" header="0.3" footer="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nchor="b" anchorCtr="0"/>
          <a:lstStyle/>
          <a:p>
            <a:pPr>
              <a:defRPr sz="1200">
                <a:latin typeface="Times New Roman" panose="02020603050405020304" pitchFamily="18" charset="0"/>
                <a:cs typeface="Times New Roman" panose="02020603050405020304" pitchFamily="18" charset="0"/>
              </a:defRPr>
            </a:pPr>
            <a:r>
              <a:rPr lang="en-US" sz="1200">
                <a:latin typeface="Times New Roman" panose="02020603050405020304" pitchFamily="18" charset="0"/>
                <a:cs typeface="Times New Roman" panose="02020603050405020304" pitchFamily="18" charset="0"/>
              </a:rPr>
              <a:t>Estimated Curtailed Energy as a Percent of Available IPP Curtailable Energy</a:t>
            </a:r>
          </a:p>
          <a:p>
            <a:pPr>
              <a:defRPr sz="1200">
                <a:latin typeface="Times New Roman" panose="02020603050405020304" pitchFamily="18" charset="0"/>
                <a:cs typeface="Times New Roman" panose="02020603050405020304" pitchFamily="18" charset="0"/>
              </a:defRPr>
            </a:pPr>
            <a:r>
              <a:rPr lang="en-US" sz="1200" b="1" i="0" baseline="0">
                <a:effectLst/>
                <a:latin typeface="Times New Roman" panose="02020603050405020304" pitchFamily="18" charset="0"/>
                <a:cs typeface="Times New Roman" panose="02020603050405020304" pitchFamily="18" charset="0"/>
              </a:rPr>
              <a:t>Hawai</a:t>
            </a:r>
            <a:r>
              <a:rPr lang="en-US" sz="1200" b="1" i="0" u="none" strike="noStrike" baseline="0">
                <a:effectLst/>
              </a:rPr>
              <a:t>‘</a:t>
            </a:r>
            <a:r>
              <a:rPr lang="en-US" sz="1200" b="1" i="0" baseline="0">
                <a:effectLst/>
                <a:latin typeface="Times New Roman" panose="02020603050405020304" pitchFamily="18" charset="0"/>
                <a:cs typeface="Times New Roman" panose="02020603050405020304" pitchFamily="18" charset="0"/>
              </a:rPr>
              <a:t>i Island</a:t>
            </a:r>
          </a:p>
          <a:p>
            <a:pPr>
              <a:defRPr sz="1200">
                <a:latin typeface="Times New Roman" panose="02020603050405020304" pitchFamily="18" charset="0"/>
                <a:cs typeface="Times New Roman" panose="02020603050405020304" pitchFamily="18" charset="0"/>
              </a:defRPr>
            </a:pPr>
            <a:r>
              <a:rPr lang="en-US" sz="1200" b="1" i="0" baseline="0">
                <a:effectLst/>
                <a:latin typeface="Times New Roman" panose="02020603050405020304" pitchFamily="18" charset="0"/>
                <a:cs typeface="Times New Roman" panose="02020603050405020304" pitchFamily="18" charset="0"/>
              </a:rPr>
              <a:t>Quarterly (8 Rolling Quarters)</a:t>
            </a:r>
          </a:p>
        </c:rich>
      </c:tx>
      <c:layout>
        <c:manualLayout>
          <c:xMode val="edge"/>
          <c:yMode val="edge"/>
          <c:x val="0.10265631796025497"/>
          <c:y val="3.1730874105260175E-2"/>
        </c:manualLayout>
      </c:layout>
      <c:overlay val="1"/>
    </c:title>
    <c:autoTitleDeleted val="0"/>
    <c:plotArea>
      <c:layout>
        <c:manualLayout>
          <c:layoutTarget val="inner"/>
          <c:xMode val="edge"/>
          <c:yMode val="edge"/>
          <c:x val="0.10007595925725078"/>
          <c:y val="0.19547047362097814"/>
          <c:w val="0.80834815002963334"/>
          <c:h val="0.63840915882297788"/>
        </c:manualLayout>
      </c:layout>
      <c:barChart>
        <c:barDir val="col"/>
        <c:grouping val="stacked"/>
        <c:varyColors val="0"/>
        <c:ser>
          <c:idx val="1"/>
          <c:order val="0"/>
          <c:tx>
            <c:strRef>
              <c:f>'3G Curtailed Energy Hawaii'!$A$15</c:f>
              <c:strCache>
                <c:ptCount val="1"/>
                <c:pt idx="0">
                  <c:v>2. MWh taken from curtailable renewable resources</c:v>
                </c:pt>
              </c:strCache>
            </c:strRef>
          </c:tx>
          <c:spPr>
            <a:solidFill>
              <a:srgbClr val="458600"/>
            </a:solidFill>
          </c:spPr>
          <c:invertIfNegative val="0"/>
          <c:cat>
            <c:strRef>
              <c:f>'3G Curtailed Energy Hawaii'!B_qtr</c:f>
              <c:strCache>
                <c:ptCount val="8"/>
                <c:pt idx="0">
                  <c:v>Q3 2021</c:v>
                </c:pt>
                <c:pt idx="1">
                  <c:v>Q4 2021</c:v>
                </c:pt>
                <c:pt idx="2">
                  <c:v>Q1 2022</c:v>
                </c:pt>
                <c:pt idx="3">
                  <c:v>Q2 2022</c:v>
                </c:pt>
                <c:pt idx="4">
                  <c:v>Q3 2022</c:v>
                </c:pt>
                <c:pt idx="5">
                  <c:v>Q4 2022</c:v>
                </c:pt>
                <c:pt idx="6">
                  <c:v>Q1 2023</c:v>
                </c:pt>
                <c:pt idx="7">
                  <c:v>Q2 2023</c:v>
                </c:pt>
              </c:strCache>
            </c:strRef>
          </c:cat>
          <c:val>
            <c:numRef>
              <c:f>'3G Curtailed Energy Hawaii'!B_2._MWh_taken_from_curtailable_renewable_resources</c:f>
              <c:numCache>
                <c:formatCode>#,##0</c:formatCode>
                <c:ptCount val="8"/>
                <c:pt idx="0">
                  <c:v>51994.651000000005</c:v>
                </c:pt>
                <c:pt idx="1">
                  <c:v>53116.03</c:v>
                </c:pt>
                <c:pt idx="2">
                  <c:v>32210.940999999999</c:v>
                </c:pt>
                <c:pt idx="3">
                  <c:v>57318.619000000006</c:v>
                </c:pt>
                <c:pt idx="4">
                  <c:v>43259.087</c:v>
                </c:pt>
                <c:pt idx="5">
                  <c:v>37591.103820000004</c:v>
                </c:pt>
                <c:pt idx="6">
                  <c:v>37915.286</c:v>
                </c:pt>
                <c:pt idx="7">
                  <c:v>49938.236510000002</c:v>
                </c:pt>
              </c:numCache>
            </c:numRef>
          </c:val>
          <c:extLst>
            <c:ext xmlns:c16="http://schemas.microsoft.com/office/drawing/2014/chart" uri="{C3380CC4-5D6E-409C-BE32-E72D297353CC}">
              <c16:uniqueId val="{00000000-E30F-475D-B78D-B5487CEA272A}"/>
            </c:ext>
          </c:extLst>
        </c:ser>
        <c:ser>
          <c:idx val="7"/>
          <c:order val="1"/>
          <c:tx>
            <c:strRef>
              <c:f>'3G Curtailed Energy Hawaii'!$A$16</c:f>
              <c:strCache>
                <c:ptCount val="1"/>
                <c:pt idx="0">
                  <c:v>1. MWh curtailed from curtailable renewable resources</c:v>
                </c:pt>
              </c:strCache>
            </c:strRef>
          </c:tx>
          <c:spPr>
            <a:solidFill>
              <a:schemeClr val="accent2"/>
            </a:solidFill>
          </c:spPr>
          <c:invertIfNegative val="0"/>
          <c:cat>
            <c:strRef>
              <c:f>'3G Curtailed Energy Hawaii'!B_qtr</c:f>
              <c:strCache>
                <c:ptCount val="8"/>
                <c:pt idx="0">
                  <c:v>Q3 2021</c:v>
                </c:pt>
                <c:pt idx="1">
                  <c:v>Q4 2021</c:v>
                </c:pt>
                <c:pt idx="2">
                  <c:v>Q1 2022</c:v>
                </c:pt>
                <c:pt idx="3">
                  <c:v>Q2 2022</c:v>
                </c:pt>
                <c:pt idx="4">
                  <c:v>Q3 2022</c:v>
                </c:pt>
                <c:pt idx="5">
                  <c:v>Q4 2022</c:v>
                </c:pt>
                <c:pt idx="6">
                  <c:v>Q1 2023</c:v>
                </c:pt>
                <c:pt idx="7">
                  <c:v>Q2 2023</c:v>
                </c:pt>
              </c:strCache>
            </c:strRef>
          </c:cat>
          <c:val>
            <c:numRef>
              <c:f>'3G Curtailed Energy Hawaii'!B_1._MWh_curtailed_from_curtailable_renewable_resources</c:f>
              <c:numCache>
                <c:formatCode>#,##0</c:formatCode>
                <c:ptCount val="8"/>
                <c:pt idx="0">
                  <c:v>110.69679915357474</c:v>
                </c:pt>
                <c:pt idx="1">
                  <c:v>159</c:v>
                </c:pt>
                <c:pt idx="2">
                  <c:v>26</c:v>
                </c:pt>
                <c:pt idx="3">
                  <c:v>216</c:v>
                </c:pt>
                <c:pt idx="4">
                  <c:v>142</c:v>
                </c:pt>
                <c:pt idx="5">
                  <c:v>584</c:v>
                </c:pt>
                <c:pt idx="6">
                  <c:v>716</c:v>
                </c:pt>
                <c:pt idx="7">
                  <c:v>214</c:v>
                </c:pt>
              </c:numCache>
            </c:numRef>
          </c:val>
          <c:extLst>
            <c:ext xmlns:c16="http://schemas.microsoft.com/office/drawing/2014/chart" uri="{C3380CC4-5D6E-409C-BE32-E72D297353CC}">
              <c16:uniqueId val="{00000001-E30F-475D-B78D-B5487CEA272A}"/>
            </c:ext>
          </c:extLst>
        </c:ser>
        <c:dLbls>
          <c:showLegendKey val="0"/>
          <c:showVal val="0"/>
          <c:showCatName val="0"/>
          <c:showSerName val="0"/>
          <c:showPercent val="0"/>
          <c:showBubbleSize val="0"/>
        </c:dLbls>
        <c:gapWidth val="150"/>
        <c:overlap val="100"/>
        <c:axId val="142996224"/>
        <c:axId val="142997760"/>
      </c:barChart>
      <c:lineChart>
        <c:grouping val="standard"/>
        <c:varyColors val="0"/>
        <c:ser>
          <c:idx val="8"/>
          <c:order val="2"/>
          <c:tx>
            <c:strRef>
              <c:f>'3G Curtailed Energy Hawaii'!$A$17</c:f>
              <c:strCache>
                <c:ptCount val="1"/>
                <c:pt idx="0">
                  <c:v>1/(1+2) = % Curtailed of curtailable renewable resources</c:v>
                </c:pt>
              </c:strCache>
            </c:strRef>
          </c:tx>
          <c:spPr>
            <a:ln>
              <a:solidFill>
                <a:srgbClr val="0000FF"/>
              </a:solidFill>
            </a:ln>
          </c:spPr>
          <c:marker>
            <c:symbol val="diamond"/>
            <c:size val="10"/>
            <c:spPr>
              <a:solidFill>
                <a:srgbClr val="0000FF"/>
              </a:solidFill>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'3G Curtailed Energy Hawaii'!B_qtr</c:f>
              <c:strCache>
                <c:ptCount val="8"/>
                <c:pt idx="0">
                  <c:v>Q3 2021</c:v>
                </c:pt>
                <c:pt idx="1">
                  <c:v>Q4 2021</c:v>
                </c:pt>
                <c:pt idx="2">
                  <c:v>Q1 2022</c:v>
                </c:pt>
                <c:pt idx="3">
                  <c:v>Q2 2022</c:v>
                </c:pt>
                <c:pt idx="4">
                  <c:v>Q3 2022</c:v>
                </c:pt>
                <c:pt idx="5">
                  <c:v>Q4 2022</c:v>
                </c:pt>
                <c:pt idx="6">
                  <c:v>Q1 2023</c:v>
                </c:pt>
                <c:pt idx="7">
                  <c:v>Q2 2023</c:v>
                </c:pt>
              </c:strCache>
            </c:strRef>
          </c:cat>
          <c:val>
            <c:numRef>
              <c:f>'3G Curtailed Energy Hawaii'!B__Curtailed_of_curtailable_renewable_resources</c:f>
              <c:numCache>
                <c:formatCode>0.00%</c:formatCode>
                <c:ptCount val="8"/>
                <c:pt idx="0">
                  <c:v>2.1244805730933616E-3</c:v>
                </c:pt>
                <c:pt idx="1">
                  <c:v>2.9845126319027883E-3</c:v>
                </c:pt>
                <c:pt idx="2">
                  <c:v>8.0652813801408761E-4</c:v>
                </c:pt>
                <c:pt idx="3">
                  <c:v>3.7542614125940415E-3</c:v>
                </c:pt>
                <c:pt idx="4">
                  <c:v>3.2718074549607477E-3</c:v>
                </c:pt>
                <c:pt idx="5">
                  <c:v>1.5297928271619824E-2</c:v>
                </c:pt>
                <c:pt idx="6">
                  <c:v>1.8534200492315994E-2</c:v>
                </c:pt>
                <c:pt idx="7">
                  <c:v>4.2670081115391513E-3</c:v>
                </c:pt>
              </c:numCache>
            </c:numRef>
          </c:val>
          <c:smooth val="0"/>
          <c:extLst>
            <c:ext xmlns:c16="http://schemas.microsoft.com/office/drawing/2014/chart" uri="{C3380CC4-5D6E-409C-BE32-E72D297353CC}">
              <c16:uniqueId val="{00000002-E30F-475D-B78D-B5487CEA272A}"/>
            </c:ext>
          </c:extLst>
        </c:ser>
        <c:dLbls>
          <c:showLegendKey val="0"/>
          <c:showVal val="0"/>
          <c:showCatName val="0"/>
          <c:showSerName val="0"/>
          <c:showPercent val="0"/>
          <c:showBubbleSize val="0"/>
        </c:dLbls>
        <c:marker val="1"/>
        <c:smooth val="0"/>
        <c:axId val="142883072"/>
        <c:axId val="142881152"/>
      </c:lineChart>
      <c:catAx>
        <c:axId val="142996224"/>
        <c:scaling>
          <c:orientation val="minMax"/>
        </c:scaling>
        <c:delete val="0"/>
        <c:axPos val="b"/>
        <c:numFmt formatCode="General" sourceLinked="1"/>
        <c:majorTickMark val="none"/>
        <c:minorTickMark val="none"/>
        <c:tickLblPos val="nextTo"/>
        <c:crossAx val="142997760"/>
        <c:crosses val="autoZero"/>
        <c:auto val="1"/>
        <c:lblAlgn val="ctr"/>
        <c:lblOffset val="100"/>
        <c:noMultiLvlLbl val="0"/>
      </c:catAx>
      <c:valAx>
        <c:axId val="142997760"/>
        <c:scaling>
          <c:orientation val="minMax"/>
          <c:max val="180000"/>
        </c:scaling>
        <c:delete val="0"/>
        <c:axPos val="l"/>
        <c:majorGridlines/>
        <c:title>
          <c:tx>
            <c:rich>
              <a:bodyPr/>
              <a:lstStyle/>
              <a:p>
                <a:pPr>
                  <a:defRPr/>
                </a:pPr>
                <a:r>
                  <a:rPr lang="en-US"/>
                  <a:t>MWh Taken/Curtailed</a:t>
                </a:r>
              </a:p>
            </c:rich>
          </c:tx>
          <c:overlay val="0"/>
        </c:title>
        <c:numFmt formatCode="#,##0" sourceLinked="1"/>
        <c:majorTickMark val="none"/>
        <c:minorTickMark val="none"/>
        <c:tickLblPos val="nextTo"/>
        <c:txPr>
          <a:bodyPr/>
          <a:lstStyle/>
          <a:p>
            <a:pPr>
              <a:defRPr sz="900"/>
            </a:pPr>
            <a:endParaRPr lang="en-US"/>
          </a:p>
        </c:txPr>
        <c:crossAx val="142996224"/>
        <c:crosses val="autoZero"/>
        <c:crossBetween val="between"/>
      </c:valAx>
      <c:valAx>
        <c:axId val="142881152"/>
        <c:scaling>
          <c:orientation val="minMax"/>
          <c:max val="1"/>
        </c:scaling>
        <c:delete val="0"/>
        <c:axPos val="r"/>
        <c:title>
          <c:tx>
            <c:rich>
              <a:bodyPr rot="-5400000" vert="horz"/>
              <a:lstStyle/>
              <a:p>
                <a:pPr>
                  <a:defRPr/>
                </a:pPr>
                <a:r>
                  <a:rPr lang="en-US"/>
                  <a:t>%</a:t>
                </a:r>
                <a:r>
                  <a:rPr lang="en-US" baseline="0"/>
                  <a:t> Curtailed</a:t>
                </a:r>
                <a:endParaRPr lang="en-US"/>
              </a:p>
            </c:rich>
          </c:tx>
          <c:overlay val="0"/>
        </c:title>
        <c:numFmt formatCode="0%" sourceLinked="0"/>
        <c:majorTickMark val="out"/>
        <c:minorTickMark val="none"/>
        <c:tickLblPos val="nextTo"/>
        <c:crossAx val="142883072"/>
        <c:crosses val="max"/>
        <c:crossBetween val="between"/>
      </c:valAx>
      <c:catAx>
        <c:axId val="142883072"/>
        <c:scaling>
          <c:orientation val="minMax"/>
        </c:scaling>
        <c:delete val="1"/>
        <c:axPos val="b"/>
        <c:numFmt formatCode="General" sourceLinked="1"/>
        <c:majorTickMark val="out"/>
        <c:minorTickMark val="none"/>
        <c:tickLblPos val="nextTo"/>
        <c:crossAx val="142881152"/>
        <c:crosses val="autoZero"/>
        <c:auto val="1"/>
        <c:lblAlgn val="ctr"/>
        <c:lblOffset val="100"/>
        <c:noMultiLvlLbl val="0"/>
      </c:catAx>
      <c:spPr>
        <a:solidFill>
          <a:schemeClr val="bg1"/>
        </a:solidFill>
      </c:spPr>
    </c:plotArea>
    <c:legend>
      <c:legendPos val="b"/>
      <c:layout>
        <c:manualLayout>
          <c:xMode val="edge"/>
          <c:yMode val="edge"/>
          <c:x val="0.1190857634765084"/>
          <c:y val="0.90291797492181136"/>
          <c:w val="0.76473300386348331"/>
          <c:h val="7.7606074919094839E-2"/>
        </c:manualLayout>
      </c:layout>
      <c:overlay val="0"/>
      <c:txPr>
        <a:bodyPr/>
        <a:lstStyle/>
        <a:p>
          <a:pPr>
            <a:defRPr sz="900"/>
          </a:pPr>
          <a:endParaRPr lang="en-US"/>
        </a:p>
      </c:txPr>
    </c:legend>
    <c:plotVisOnly val="1"/>
    <c:dispBlanksAs val="gap"/>
    <c:showDLblsOverMax val="0"/>
  </c:chart>
  <c:printSettings>
    <c:headerFooter/>
    <c:pageMargins b="0.75" l="0.7" r="0.7" t="0.75" header="0.3" footer="0.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nchor="b" anchorCtr="0"/>
          <a:lstStyle/>
          <a:p>
            <a:pPr>
              <a:defRPr sz="1200">
                <a:latin typeface="Times New Roman" panose="02020603050405020304" pitchFamily="18" charset="0"/>
                <a:cs typeface="Times New Roman" panose="02020603050405020304" pitchFamily="18" charset="0"/>
              </a:defRPr>
            </a:pPr>
            <a:r>
              <a:rPr lang="en-US" sz="1200">
                <a:latin typeface="Times New Roman" panose="02020603050405020304" pitchFamily="18" charset="0"/>
                <a:cs typeface="Times New Roman" panose="02020603050405020304" pitchFamily="18" charset="0"/>
              </a:rPr>
              <a:t>Estimated Curtailed Energy as a Percent of Available IPP Curtailable Energy</a:t>
            </a:r>
          </a:p>
          <a:p>
            <a:pPr>
              <a:defRPr sz="1200">
                <a:latin typeface="Times New Roman" panose="02020603050405020304" pitchFamily="18" charset="0"/>
                <a:cs typeface="Times New Roman" panose="02020603050405020304" pitchFamily="18" charset="0"/>
              </a:defRPr>
            </a:pPr>
            <a:r>
              <a:rPr lang="en-US" sz="1200">
                <a:latin typeface="Times New Roman" panose="02020603050405020304" pitchFamily="18" charset="0"/>
                <a:cs typeface="Times New Roman" panose="02020603050405020304" pitchFamily="18" charset="0"/>
              </a:rPr>
              <a:t>Plus All Other Renewable Energy Generation</a:t>
            </a:r>
          </a:p>
          <a:p>
            <a:pPr>
              <a:defRPr sz="1200">
                <a:latin typeface="Times New Roman" panose="02020603050405020304" pitchFamily="18" charset="0"/>
                <a:cs typeface="Times New Roman" panose="02020603050405020304" pitchFamily="18" charset="0"/>
              </a:defRPr>
            </a:pPr>
            <a:r>
              <a:rPr lang="en-US" sz="1200" b="1" i="0" baseline="0">
                <a:effectLst/>
                <a:latin typeface="Times New Roman" panose="02020603050405020304" pitchFamily="18" charset="0"/>
                <a:cs typeface="Times New Roman" panose="02020603050405020304" pitchFamily="18" charset="0"/>
              </a:rPr>
              <a:t>Hawai</a:t>
            </a:r>
            <a:r>
              <a:rPr lang="en-US" sz="1200" b="1" i="0" u="none" strike="noStrike" baseline="0">
                <a:effectLst/>
              </a:rPr>
              <a:t>‘</a:t>
            </a:r>
            <a:r>
              <a:rPr lang="en-US" sz="1200" b="1" i="0" baseline="0">
                <a:effectLst/>
                <a:latin typeface="Times New Roman" panose="02020603050405020304" pitchFamily="18" charset="0"/>
                <a:cs typeface="Times New Roman" panose="02020603050405020304" pitchFamily="18" charset="0"/>
              </a:rPr>
              <a:t>i Island</a:t>
            </a:r>
          </a:p>
          <a:p>
            <a:pPr>
              <a:defRPr sz="1200">
                <a:latin typeface="Times New Roman" panose="02020603050405020304" pitchFamily="18" charset="0"/>
                <a:cs typeface="Times New Roman" panose="02020603050405020304" pitchFamily="18" charset="0"/>
              </a:defRPr>
            </a:pPr>
            <a:r>
              <a:rPr lang="en-US" sz="1200" b="1" i="0" baseline="0">
                <a:effectLst/>
                <a:latin typeface="Times New Roman" panose="02020603050405020304" pitchFamily="18" charset="0"/>
                <a:cs typeface="Times New Roman" panose="02020603050405020304" pitchFamily="18" charset="0"/>
              </a:rPr>
              <a:t>Quarterly (8 Rolling Quarters)</a:t>
            </a:r>
            <a:endParaRPr lang="en-US" sz="1200">
              <a:effectLst/>
              <a:latin typeface="Times New Roman" panose="02020603050405020304" pitchFamily="18" charset="0"/>
              <a:cs typeface="Times New Roman" panose="02020603050405020304" pitchFamily="18" charset="0"/>
            </a:endParaRPr>
          </a:p>
        </c:rich>
      </c:tx>
      <c:layout>
        <c:manualLayout>
          <c:xMode val="edge"/>
          <c:yMode val="edge"/>
          <c:x val="0.12640614923134608"/>
          <c:y val="1.1356034922717993E-2"/>
        </c:manualLayout>
      </c:layout>
      <c:overlay val="1"/>
    </c:title>
    <c:autoTitleDeleted val="0"/>
    <c:plotArea>
      <c:layout>
        <c:manualLayout>
          <c:layoutTarget val="inner"/>
          <c:xMode val="edge"/>
          <c:yMode val="edge"/>
          <c:x val="0.12269336146925461"/>
          <c:y val="0.1946352083398068"/>
          <c:w val="0.7637237574715634"/>
          <c:h val="0.55793348391272635"/>
        </c:manualLayout>
      </c:layout>
      <c:barChart>
        <c:barDir val="col"/>
        <c:grouping val="stacked"/>
        <c:varyColors val="0"/>
        <c:ser>
          <c:idx val="7"/>
          <c:order val="0"/>
          <c:tx>
            <c:strRef>
              <c:f>'3G Curtailed Energy Hawaii'!$A$19</c:f>
              <c:strCache>
                <c:ptCount val="1"/>
                <c:pt idx="0">
                  <c:v>4. MWh taken from uncurtailable distributed renewable generation resources</c:v>
                </c:pt>
              </c:strCache>
            </c:strRef>
          </c:tx>
          <c:spPr>
            <a:solidFill>
              <a:srgbClr val="A16600"/>
            </a:solidFill>
          </c:spPr>
          <c:invertIfNegative val="0"/>
          <c:cat>
            <c:strRef>
              <c:f>'3G Curtailed Energy Hawaii'!B_qtr</c:f>
              <c:strCache>
                <c:ptCount val="8"/>
                <c:pt idx="0">
                  <c:v>Q3 2021</c:v>
                </c:pt>
                <c:pt idx="1">
                  <c:v>Q4 2021</c:v>
                </c:pt>
                <c:pt idx="2">
                  <c:v>Q1 2022</c:v>
                </c:pt>
                <c:pt idx="3">
                  <c:v>Q2 2022</c:v>
                </c:pt>
                <c:pt idx="4">
                  <c:v>Q3 2022</c:v>
                </c:pt>
                <c:pt idx="5">
                  <c:v>Q4 2022</c:v>
                </c:pt>
                <c:pt idx="6">
                  <c:v>Q1 2023</c:v>
                </c:pt>
                <c:pt idx="7">
                  <c:v>Q2 2023</c:v>
                </c:pt>
              </c:strCache>
            </c:strRef>
          </c:cat>
          <c:val>
            <c:numRef>
              <c:f>'3G Curtailed Energy Hawaii'!B_4._MWh_taken_from_uncurtailable_distributed_renewable_generation_resources</c:f>
              <c:numCache>
                <c:formatCode>#,##0</c:formatCode>
                <c:ptCount val="8"/>
                <c:pt idx="0">
                  <c:v>52568.202569464032</c:v>
                </c:pt>
                <c:pt idx="1">
                  <c:v>46428.84917321524</c:v>
                </c:pt>
                <c:pt idx="2">
                  <c:v>51390.81271993585</c:v>
                </c:pt>
                <c:pt idx="3">
                  <c:v>51318.559034862701</c:v>
                </c:pt>
                <c:pt idx="4">
                  <c:v>58866.614797813825</c:v>
                </c:pt>
                <c:pt idx="5">
                  <c:v>50275.953698264442</c:v>
                </c:pt>
                <c:pt idx="6">
                  <c:v>48551.575418681641</c:v>
                </c:pt>
                <c:pt idx="7">
                  <c:v>59696.979288589173</c:v>
                </c:pt>
              </c:numCache>
            </c:numRef>
          </c:val>
          <c:extLst>
            <c:ext xmlns:c16="http://schemas.microsoft.com/office/drawing/2014/chart" uri="{C3380CC4-5D6E-409C-BE32-E72D297353CC}">
              <c16:uniqueId val="{00000000-1AAD-4A66-B46E-88999B694F76}"/>
            </c:ext>
          </c:extLst>
        </c:ser>
        <c:ser>
          <c:idx val="1"/>
          <c:order val="1"/>
          <c:tx>
            <c:strRef>
              <c:f>'3G Curtailed Energy Hawaii'!$A$18</c:f>
              <c:strCache>
                <c:ptCount val="1"/>
                <c:pt idx="0">
                  <c:v>3. MWh taken from firm renewable and utility hydro generating facilities</c:v>
                </c:pt>
              </c:strCache>
            </c:strRef>
          </c:tx>
          <c:spPr>
            <a:solidFill>
              <a:srgbClr val="01819C"/>
            </a:solidFill>
          </c:spPr>
          <c:invertIfNegative val="0"/>
          <c:cat>
            <c:strRef>
              <c:f>'3G Curtailed Energy Hawaii'!B_qtr</c:f>
              <c:strCache>
                <c:ptCount val="8"/>
                <c:pt idx="0">
                  <c:v>Q3 2021</c:v>
                </c:pt>
                <c:pt idx="1">
                  <c:v>Q4 2021</c:v>
                </c:pt>
                <c:pt idx="2">
                  <c:v>Q1 2022</c:v>
                </c:pt>
                <c:pt idx="3">
                  <c:v>Q2 2022</c:v>
                </c:pt>
                <c:pt idx="4">
                  <c:v>Q3 2022</c:v>
                </c:pt>
                <c:pt idx="5">
                  <c:v>Q4 2022</c:v>
                </c:pt>
                <c:pt idx="6">
                  <c:v>Q1 2023</c:v>
                </c:pt>
                <c:pt idx="7">
                  <c:v>Q2 2023</c:v>
                </c:pt>
              </c:strCache>
            </c:strRef>
          </c:cat>
          <c:val>
            <c:numRef>
              <c:f>'3G Curtailed Energy Hawaii'!B_3._MWh_taken_from_firm_renewable_and_utility_hydro_generating_facilities</c:f>
              <c:numCache>
                <c:formatCode>#,##0</c:formatCode>
                <c:ptCount val="8"/>
                <c:pt idx="0">
                  <c:v>56665.791000000005</c:v>
                </c:pt>
                <c:pt idx="1">
                  <c:v>55844.108</c:v>
                </c:pt>
                <c:pt idx="2">
                  <c:v>50312.745000000003</c:v>
                </c:pt>
                <c:pt idx="3">
                  <c:v>58775.326999999997</c:v>
                </c:pt>
                <c:pt idx="4">
                  <c:v>53346.192000000003</c:v>
                </c:pt>
                <c:pt idx="5">
                  <c:v>52008.714</c:v>
                </c:pt>
                <c:pt idx="6">
                  <c:v>41168.197</c:v>
                </c:pt>
                <c:pt idx="7">
                  <c:v>46136.177000000003</c:v>
                </c:pt>
              </c:numCache>
            </c:numRef>
          </c:val>
          <c:extLst>
            <c:ext xmlns:c16="http://schemas.microsoft.com/office/drawing/2014/chart" uri="{C3380CC4-5D6E-409C-BE32-E72D297353CC}">
              <c16:uniqueId val="{00000001-1AAD-4A66-B46E-88999B694F76}"/>
            </c:ext>
          </c:extLst>
        </c:ser>
        <c:ser>
          <c:idx val="2"/>
          <c:order val="2"/>
          <c:tx>
            <c:strRef>
              <c:f>'3G Curtailed Energy Hawaii'!$A$15</c:f>
              <c:strCache>
                <c:ptCount val="1"/>
                <c:pt idx="0">
                  <c:v>2. MWh taken from curtailable renewable resources</c:v>
                </c:pt>
              </c:strCache>
            </c:strRef>
          </c:tx>
          <c:spPr>
            <a:solidFill>
              <a:srgbClr val="458600"/>
            </a:solidFill>
          </c:spPr>
          <c:invertIfNegative val="0"/>
          <c:cat>
            <c:strRef>
              <c:f>'3G Curtailed Energy Hawaii'!B_qtr</c:f>
              <c:strCache>
                <c:ptCount val="8"/>
                <c:pt idx="0">
                  <c:v>Q3 2021</c:v>
                </c:pt>
                <c:pt idx="1">
                  <c:v>Q4 2021</c:v>
                </c:pt>
                <c:pt idx="2">
                  <c:v>Q1 2022</c:v>
                </c:pt>
                <c:pt idx="3">
                  <c:v>Q2 2022</c:v>
                </c:pt>
                <c:pt idx="4">
                  <c:v>Q3 2022</c:v>
                </c:pt>
                <c:pt idx="5">
                  <c:v>Q4 2022</c:v>
                </c:pt>
                <c:pt idx="6">
                  <c:v>Q1 2023</c:v>
                </c:pt>
                <c:pt idx="7">
                  <c:v>Q2 2023</c:v>
                </c:pt>
              </c:strCache>
            </c:strRef>
          </c:cat>
          <c:val>
            <c:numRef>
              <c:f>'3G Curtailed Energy Hawaii'!B_2._MWh_taken_from_curtailable_renewable_resources</c:f>
              <c:numCache>
                <c:formatCode>#,##0</c:formatCode>
                <c:ptCount val="8"/>
                <c:pt idx="0">
                  <c:v>51994.651000000005</c:v>
                </c:pt>
                <c:pt idx="1">
                  <c:v>53116.03</c:v>
                </c:pt>
                <c:pt idx="2">
                  <c:v>32210.940999999999</c:v>
                </c:pt>
                <c:pt idx="3">
                  <c:v>57318.619000000006</c:v>
                </c:pt>
                <c:pt idx="4">
                  <c:v>43259.087</c:v>
                </c:pt>
                <c:pt idx="5">
                  <c:v>37591.103820000004</c:v>
                </c:pt>
                <c:pt idx="6">
                  <c:v>37915.286</c:v>
                </c:pt>
                <c:pt idx="7">
                  <c:v>49938.236510000002</c:v>
                </c:pt>
              </c:numCache>
            </c:numRef>
          </c:val>
          <c:extLst>
            <c:ext xmlns:c16="http://schemas.microsoft.com/office/drawing/2014/chart" uri="{C3380CC4-5D6E-409C-BE32-E72D297353CC}">
              <c16:uniqueId val="{00000002-1AAD-4A66-B46E-88999B694F76}"/>
            </c:ext>
          </c:extLst>
        </c:ser>
        <c:ser>
          <c:idx val="0"/>
          <c:order val="4"/>
          <c:tx>
            <c:strRef>
              <c:f>'3G Curtailed Energy Hawaii'!$A$16</c:f>
              <c:strCache>
                <c:ptCount val="1"/>
                <c:pt idx="0">
                  <c:v>1. MWh curtailed from curtailable renewable resources</c:v>
                </c:pt>
              </c:strCache>
            </c:strRef>
          </c:tx>
          <c:spPr>
            <a:solidFill>
              <a:schemeClr val="accent2"/>
            </a:solidFill>
          </c:spPr>
          <c:invertIfNegative val="0"/>
          <c:cat>
            <c:strRef>
              <c:f>'3G Curtailed Energy Hawaii'!B_qtr</c:f>
              <c:strCache>
                <c:ptCount val="8"/>
                <c:pt idx="0">
                  <c:v>Q3 2021</c:v>
                </c:pt>
                <c:pt idx="1">
                  <c:v>Q4 2021</c:v>
                </c:pt>
                <c:pt idx="2">
                  <c:v>Q1 2022</c:v>
                </c:pt>
                <c:pt idx="3">
                  <c:v>Q2 2022</c:v>
                </c:pt>
                <c:pt idx="4">
                  <c:v>Q3 2022</c:v>
                </c:pt>
                <c:pt idx="5">
                  <c:v>Q4 2022</c:v>
                </c:pt>
                <c:pt idx="6">
                  <c:v>Q1 2023</c:v>
                </c:pt>
                <c:pt idx="7">
                  <c:v>Q2 2023</c:v>
                </c:pt>
              </c:strCache>
            </c:strRef>
          </c:cat>
          <c:val>
            <c:numRef>
              <c:f>'3G Curtailed Energy Hawaii'!B_1._MWh_curtailed_from_curtailable_renewable_resources</c:f>
              <c:numCache>
                <c:formatCode>#,##0</c:formatCode>
                <c:ptCount val="8"/>
                <c:pt idx="0">
                  <c:v>110.69679915357474</c:v>
                </c:pt>
                <c:pt idx="1">
                  <c:v>159</c:v>
                </c:pt>
                <c:pt idx="2">
                  <c:v>26</c:v>
                </c:pt>
                <c:pt idx="3">
                  <c:v>216</c:v>
                </c:pt>
                <c:pt idx="4">
                  <c:v>142</c:v>
                </c:pt>
                <c:pt idx="5">
                  <c:v>584</c:v>
                </c:pt>
                <c:pt idx="6">
                  <c:v>716</c:v>
                </c:pt>
                <c:pt idx="7">
                  <c:v>214</c:v>
                </c:pt>
              </c:numCache>
            </c:numRef>
          </c:val>
          <c:extLst>
            <c:ext xmlns:c16="http://schemas.microsoft.com/office/drawing/2014/chart" uri="{C3380CC4-5D6E-409C-BE32-E72D297353CC}">
              <c16:uniqueId val="{00000003-1AAD-4A66-B46E-88999B694F76}"/>
            </c:ext>
          </c:extLst>
        </c:ser>
        <c:dLbls>
          <c:showLegendKey val="0"/>
          <c:showVal val="0"/>
          <c:showCatName val="0"/>
          <c:showSerName val="0"/>
          <c:showPercent val="0"/>
          <c:showBubbleSize val="0"/>
        </c:dLbls>
        <c:gapWidth val="150"/>
        <c:overlap val="100"/>
        <c:axId val="142924032"/>
        <c:axId val="143073280"/>
      </c:barChart>
      <c:lineChart>
        <c:grouping val="standard"/>
        <c:varyColors val="0"/>
        <c:ser>
          <c:idx val="3"/>
          <c:order val="3"/>
          <c:tx>
            <c:strRef>
              <c:f>'3G Curtailed Energy Hawaii'!$A$20</c:f>
              <c:strCache>
                <c:ptCount val="1"/>
                <c:pt idx="0">
                  <c:v>1/(1+2+3+4) = % Curtailed of all renewable energy resources</c:v>
                </c:pt>
              </c:strCache>
            </c:strRef>
          </c:tx>
          <c:spPr>
            <a:ln>
              <a:solidFill>
                <a:srgbClr val="E80202"/>
              </a:solidFill>
            </a:ln>
          </c:spPr>
          <c:marker>
            <c:symbol val="circle"/>
            <c:size val="7"/>
            <c:spPr>
              <a:solidFill>
                <a:srgbClr val="E80202"/>
              </a:solidFill>
              <a:ln>
                <a:noFill/>
              </a:ln>
            </c:spPr>
          </c:marker>
          <c:dLbls>
            <c:dLbl>
              <c:idx val="0"/>
              <c:layout>
                <c:manualLayout>
                  <c:x val="-4.5116448423854684E-2"/>
                  <c:y val="-2.58421581137160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AAD-4A66-B46E-88999B694F76}"/>
                </c:ext>
              </c:extLst>
            </c:dLbl>
            <c:dLbl>
              <c:idx val="1"/>
              <c:layout>
                <c:manualLayout>
                  <c:x val="-4.5116448423854684E-2"/>
                  <c:y val="-2.86811696190896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AAD-4A66-B46E-88999B694F76}"/>
                </c:ext>
              </c:extLst>
            </c:dLbl>
            <c:dLbl>
              <c:idx val="2"/>
              <c:layout>
                <c:manualLayout>
                  <c:x val="-4.1004208893349395E-2"/>
                  <c:y val="-3.15201811244631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AAD-4A66-B46E-88999B694F76}"/>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'3G Curtailed Energy Hawaii'!B_qtr</c:f>
              <c:strCache>
                <c:ptCount val="8"/>
                <c:pt idx="0">
                  <c:v>Q3 2021</c:v>
                </c:pt>
                <c:pt idx="1">
                  <c:v>Q4 2021</c:v>
                </c:pt>
                <c:pt idx="2">
                  <c:v>Q1 2022</c:v>
                </c:pt>
                <c:pt idx="3">
                  <c:v>Q2 2022</c:v>
                </c:pt>
                <c:pt idx="4">
                  <c:v>Q3 2022</c:v>
                </c:pt>
                <c:pt idx="5">
                  <c:v>Q4 2022</c:v>
                </c:pt>
                <c:pt idx="6">
                  <c:v>Q1 2023</c:v>
                </c:pt>
                <c:pt idx="7">
                  <c:v>Q2 2023</c:v>
                </c:pt>
              </c:strCache>
            </c:strRef>
          </c:cat>
          <c:val>
            <c:numRef>
              <c:f>'3G Curtailed Energy Hawaii'!B_1_Curtailed_of_all_renewable_energy_resources</c:f>
              <c:numCache>
                <c:formatCode>0.00%</c:formatCode>
                <c:ptCount val="8"/>
                <c:pt idx="0">
                  <c:v>6.9583213386711017E-4</c:v>
                </c:pt>
                <c:pt idx="1">
                  <c:v>1.0401135342133375E-3</c:v>
                </c:pt>
                <c:pt idx="2">
                  <c:v>1.9583744686635978E-4</c:v>
                </c:pt>
                <c:pt idx="3">
                  <c:v>1.3148108539837238E-3</c:v>
                </c:pt>
                <c:pt idx="4">
                  <c:v>9.1659097164944125E-4</c:v>
                </c:pt>
                <c:pt idx="5">
                  <c:v>4.2132434623712431E-3</c:v>
                </c:pt>
                <c:pt idx="6">
                  <c:v>5.6707522400640436E-3</c:v>
                </c:pt>
                <c:pt idx="7">
                  <c:v>1.3921840787448E-3</c:v>
                </c:pt>
              </c:numCache>
            </c:numRef>
          </c:val>
          <c:smooth val="0"/>
          <c:extLst>
            <c:ext xmlns:c16="http://schemas.microsoft.com/office/drawing/2014/chart" uri="{C3380CC4-5D6E-409C-BE32-E72D297353CC}">
              <c16:uniqueId val="{00000007-1AAD-4A66-B46E-88999B694F76}"/>
            </c:ext>
          </c:extLst>
        </c:ser>
        <c:dLbls>
          <c:showLegendKey val="0"/>
          <c:showVal val="0"/>
          <c:showCatName val="0"/>
          <c:showSerName val="0"/>
          <c:showPercent val="0"/>
          <c:showBubbleSize val="0"/>
        </c:dLbls>
        <c:marker val="1"/>
        <c:smooth val="0"/>
        <c:axId val="143081472"/>
        <c:axId val="143075200"/>
      </c:lineChart>
      <c:catAx>
        <c:axId val="142924032"/>
        <c:scaling>
          <c:orientation val="minMax"/>
        </c:scaling>
        <c:delete val="0"/>
        <c:axPos val="b"/>
        <c:numFmt formatCode="General" sourceLinked="1"/>
        <c:majorTickMark val="none"/>
        <c:minorTickMark val="none"/>
        <c:tickLblPos val="nextTo"/>
        <c:crossAx val="143073280"/>
        <c:crosses val="autoZero"/>
        <c:auto val="1"/>
        <c:lblAlgn val="ctr"/>
        <c:lblOffset val="100"/>
        <c:noMultiLvlLbl val="0"/>
      </c:catAx>
      <c:valAx>
        <c:axId val="143073280"/>
        <c:scaling>
          <c:orientation val="minMax"/>
        </c:scaling>
        <c:delete val="0"/>
        <c:axPos val="l"/>
        <c:majorGridlines/>
        <c:title>
          <c:tx>
            <c:rich>
              <a:bodyPr/>
              <a:lstStyle/>
              <a:p>
                <a:pPr>
                  <a:defRPr/>
                </a:pPr>
                <a:r>
                  <a:rPr lang="en-US"/>
                  <a:t>MWh Taken/Curtailed</a:t>
                </a:r>
              </a:p>
            </c:rich>
          </c:tx>
          <c:layout>
            <c:manualLayout>
              <c:xMode val="edge"/>
              <c:yMode val="edge"/>
              <c:x val="2.1744432279655928E-2"/>
              <c:y val="0.32649647172941221"/>
            </c:manualLayout>
          </c:layout>
          <c:overlay val="0"/>
        </c:title>
        <c:numFmt formatCode="#,##0" sourceLinked="1"/>
        <c:majorTickMark val="none"/>
        <c:minorTickMark val="none"/>
        <c:tickLblPos val="nextTo"/>
        <c:txPr>
          <a:bodyPr/>
          <a:lstStyle/>
          <a:p>
            <a:pPr>
              <a:defRPr sz="900"/>
            </a:pPr>
            <a:endParaRPr lang="en-US"/>
          </a:p>
        </c:txPr>
        <c:crossAx val="142924032"/>
        <c:crosses val="autoZero"/>
        <c:crossBetween val="between"/>
      </c:valAx>
      <c:valAx>
        <c:axId val="143075200"/>
        <c:scaling>
          <c:orientation val="minMax"/>
          <c:max val="1"/>
        </c:scaling>
        <c:delete val="0"/>
        <c:axPos val="r"/>
        <c:title>
          <c:tx>
            <c:rich>
              <a:bodyPr rot="-5400000" vert="horz"/>
              <a:lstStyle/>
              <a:p>
                <a:pPr>
                  <a:defRPr/>
                </a:pPr>
                <a:r>
                  <a:rPr lang="en-US"/>
                  <a:t>%</a:t>
                </a:r>
                <a:r>
                  <a:rPr lang="en-US" baseline="0"/>
                  <a:t> Curtailed</a:t>
                </a:r>
                <a:endParaRPr lang="en-US"/>
              </a:p>
            </c:rich>
          </c:tx>
          <c:layout>
            <c:manualLayout>
              <c:xMode val="edge"/>
              <c:yMode val="edge"/>
              <c:x val="0.94236754852321214"/>
              <c:y val="0.3965638478781085"/>
            </c:manualLayout>
          </c:layout>
          <c:overlay val="0"/>
        </c:title>
        <c:numFmt formatCode="0%" sourceLinked="0"/>
        <c:majorTickMark val="out"/>
        <c:minorTickMark val="none"/>
        <c:tickLblPos val="nextTo"/>
        <c:crossAx val="143081472"/>
        <c:crosses val="max"/>
        <c:crossBetween val="between"/>
      </c:valAx>
      <c:catAx>
        <c:axId val="143081472"/>
        <c:scaling>
          <c:orientation val="minMax"/>
        </c:scaling>
        <c:delete val="1"/>
        <c:axPos val="b"/>
        <c:numFmt formatCode="General" sourceLinked="1"/>
        <c:majorTickMark val="out"/>
        <c:minorTickMark val="none"/>
        <c:tickLblPos val="nextTo"/>
        <c:crossAx val="143075200"/>
        <c:crosses val="autoZero"/>
        <c:auto val="1"/>
        <c:lblAlgn val="ctr"/>
        <c:lblOffset val="100"/>
        <c:noMultiLvlLbl val="0"/>
      </c:catAx>
      <c:spPr>
        <a:solidFill>
          <a:schemeClr val="bg1"/>
        </a:solidFill>
      </c:spPr>
    </c:plotArea>
    <c:legend>
      <c:legendPos val="b"/>
      <c:layout>
        <c:manualLayout>
          <c:xMode val="edge"/>
          <c:yMode val="edge"/>
          <c:x val="0.13057510228652566"/>
          <c:y val="0.82078018421899268"/>
          <c:w val="0.74618547533068613"/>
          <c:h val="0.15485664848422145"/>
        </c:manualLayout>
      </c:layout>
      <c:overlay val="0"/>
      <c:txPr>
        <a:bodyPr/>
        <a:lstStyle/>
        <a:p>
          <a:pPr>
            <a:defRPr sz="900"/>
          </a:pPr>
          <a:endParaRPr lang="en-US"/>
        </a:p>
      </c:txPr>
    </c:legend>
    <c:plotVisOnly val="1"/>
    <c:dispBlanksAs val="gap"/>
    <c:showDLblsOverMax val="0"/>
  </c:chart>
  <c:printSettings>
    <c:headerFooter/>
    <c:pageMargins b="0.75" l="0.7" r="0.7" t="0.75" header="0.3" footer="0.3"/>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nchor="b" anchorCtr="0"/>
          <a:lstStyle/>
          <a:p>
            <a:pPr>
              <a:defRPr sz="1200">
                <a:latin typeface="Times New Roman" panose="02020603050405020304" pitchFamily="18" charset="0"/>
                <a:cs typeface="Times New Roman" panose="02020603050405020304" pitchFamily="18" charset="0"/>
              </a:defRPr>
            </a:pPr>
            <a:r>
              <a:rPr lang="en-US" sz="1200">
                <a:latin typeface="Times New Roman" panose="02020603050405020304" pitchFamily="18" charset="0"/>
                <a:cs typeface="Times New Roman" panose="02020603050405020304" pitchFamily="18" charset="0"/>
              </a:rPr>
              <a:t>Estimated Curtailed Energy as a Percent of Available IPP Curtailable Energy</a:t>
            </a:r>
          </a:p>
          <a:p>
            <a:pPr>
              <a:defRPr sz="1200">
                <a:latin typeface="Times New Roman" panose="02020603050405020304" pitchFamily="18" charset="0"/>
                <a:cs typeface="Times New Roman" panose="02020603050405020304" pitchFamily="18" charset="0"/>
              </a:defRPr>
            </a:pPr>
            <a:r>
              <a:rPr lang="en-US" sz="1200">
                <a:latin typeface="Times New Roman" panose="02020603050405020304" pitchFamily="18" charset="0"/>
                <a:cs typeface="Times New Roman" panose="02020603050405020304" pitchFamily="18" charset="0"/>
              </a:rPr>
              <a:t>Plus All Other Renewable Energy Generation</a:t>
            </a:r>
          </a:p>
          <a:p>
            <a:pPr>
              <a:defRPr sz="1200">
                <a:latin typeface="Times New Roman" panose="02020603050405020304" pitchFamily="18" charset="0"/>
                <a:cs typeface="Times New Roman" panose="02020603050405020304" pitchFamily="18" charset="0"/>
              </a:defRPr>
            </a:pPr>
            <a:r>
              <a:rPr lang="en-US" sz="1200" b="1" i="0" baseline="0">
                <a:effectLst/>
                <a:latin typeface="Times New Roman" panose="02020603050405020304" pitchFamily="18" charset="0"/>
                <a:cs typeface="Times New Roman" panose="02020603050405020304" pitchFamily="18" charset="0"/>
              </a:rPr>
              <a:t>Hawai</a:t>
            </a:r>
            <a:r>
              <a:rPr lang="en-US" sz="1200" b="1" i="0" u="none" strike="noStrike" baseline="0">
                <a:effectLst/>
              </a:rPr>
              <a:t>‘</a:t>
            </a:r>
            <a:r>
              <a:rPr lang="en-US" sz="1200" b="1" i="0" baseline="0">
                <a:effectLst/>
                <a:latin typeface="Times New Roman" panose="02020603050405020304" pitchFamily="18" charset="0"/>
                <a:cs typeface="Times New Roman" panose="02020603050405020304" pitchFamily="18" charset="0"/>
              </a:rPr>
              <a:t>i Island</a:t>
            </a:r>
          </a:p>
          <a:p>
            <a:pPr>
              <a:defRPr sz="1200">
                <a:latin typeface="Times New Roman" panose="02020603050405020304" pitchFamily="18" charset="0"/>
                <a:cs typeface="Times New Roman" panose="02020603050405020304" pitchFamily="18" charset="0"/>
              </a:defRPr>
            </a:pPr>
            <a:r>
              <a:rPr lang="en-US" sz="1200" b="1" i="0" baseline="0">
                <a:effectLst/>
                <a:latin typeface="Times New Roman" panose="02020603050405020304" pitchFamily="18" charset="0"/>
                <a:cs typeface="Times New Roman" panose="02020603050405020304" pitchFamily="18" charset="0"/>
              </a:rPr>
              <a:t>Annual</a:t>
            </a:r>
            <a:endParaRPr lang="en-US" sz="1200">
              <a:effectLst/>
              <a:latin typeface="Times New Roman" panose="02020603050405020304" pitchFamily="18" charset="0"/>
              <a:cs typeface="Times New Roman" panose="02020603050405020304" pitchFamily="18" charset="0"/>
            </a:endParaRPr>
          </a:p>
        </c:rich>
      </c:tx>
      <c:layout>
        <c:manualLayout>
          <c:xMode val="edge"/>
          <c:yMode val="edge"/>
          <c:x val="0.13742017247844018"/>
          <c:y val="2.398735614778922E-2"/>
        </c:manualLayout>
      </c:layout>
      <c:overlay val="1"/>
    </c:title>
    <c:autoTitleDeleted val="0"/>
    <c:plotArea>
      <c:layout>
        <c:manualLayout>
          <c:layoutTarget val="inner"/>
          <c:xMode val="edge"/>
          <c:yMode val="edge"/>
          <c:x val="0.1348749534120926"/>
          <c:y val="0.19045841353319717"/>
          <c:w val="0.76709834909468388"/>
          <c:h val="0.55447210183653173"/>
        </c:manualLayout>
      </c:layout>
      <c:barChart>
        <c:barDir val="col"/>
        <c:grouping val="stacked"/>
        <c:varyColors val="0"/>
        <c:ser>
          <c:idx val="2"/>
          <c:order val="0"/>
          <c:tx>
            <c:strRef>
              <c:f>'3G Curtailed Energy Hawaii'!$A$8</c:f>
              <c:strCache>
                <c:ptCount val="1"/>
                <c:pt idx="0">
                  <c:v>4. MWh taken from uncurtailable distributed renewable generation resources</c:v>
                </c:pt>
              </c:strCache>
            </c:strRef>
          </c:tx>
          <c:spPr>
            <a:solidFill>
              <a:srgbClr val="A16600"/>
            </a:solidFill>
          </c:spPr>
          <c:invertIfNegative val="0"/>
          <c:cat>
            <c:numRef>
              <c:f>'3G Curtailed Energy Hawaii'!A_ann</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'3G Curtailed Energy Hawaii'!A_4._MWh_taken_from_uncurtailable_distributed_renewable_generation_resources</c:f>
              <c:numCache>
                <c:formatCode>#,##0</c:formatCode>
                <c:ptCount val="10"/>
                <c:pt idx="0">
                  <c:v>50236.467475199999</c:v>
                </c:pt>
                <c:pt idx="1">
                  <c:v>70262.437079999989</c:v>
                </c:pt>
                <c:pt idx="2">
                  <c:v>83255.400865400006</c:v>
                </c:pt>
                <c:pt idx="3">
                  <c:v>102758.82523729999</c:v>
                </c:pt>
                <c:pt idx="4">
                  <c:v>121114.262</c:v>
                </c:pt>
                <c:pt idx="5">
                  <c:v>143002.82175179996</c:v>
                </c:pt>
                <c:pt idx="6">
                  <c:v>177534.44289448223</c:v>
                </c:pt>
                <c:pt idx="7">
                  <c:v>186444.03241196496</c:v>
                </c:pt>
                <c:pt idx="8">
                  <c:v>195209.2435380074</c:v>
                </c:pt>
                <c:pt idx="9">
                  <c:v>211851.9402508768</c:v>
                </c:pt>
              </c:numCache>
            </c:numRef>
          </c:val>
          <c:extLst>
            <c:ext xmlns:c16="http://schemas.microsoft.com/office/drawing/2014/chart" uri="{C3380CC4-5D6E-409C-BE32-E72D297353CC}">
              <c16:uniqueId val="{00000000-1F86-4250-BA98-FE5D9D094660}"/>
            </c:ext>
          </c:extLst>
        </c:ser>
        <c:ser>
          <c:idx val="0"/>
          <c:order val="1"/>
          <c:tx>
            <c:strRef>
              <c:f>'3G Curtailed Energy Hawaii'!$A$7</c:f>
              <c:strCache>
                <c:ptCount val="1"/>
                <c:pt idx="0">
                  <c:v>3. MWh taken from firm renewable and utility hydro generating facilities</c:v>
                </c:pt>
              </c:strCache>
            </c:strRef>
          </c:tx>
          <c:spPr>
            <a:solidFill>
              <a:srgbClr val="01819C"/>
            </a:solidFill>
          </c:spPr>
          <c:invertIfNegative val="0"/>
          <c:cat>
            <c:numRef>
              <c:f>'3G Curtailed Energy Hawaii'!A_ann</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'3G Curtailed Energy Hawaii'!A_3._MWh_taken_from_firm_renewable_and_utility_hydro_generating_facilities</c:f>
              <c:numCache>
                <c:formatCode>#,##0</c:formatCode>
                <c:ptCount val="10"/>
                <c:pt idx="0">
                  <c:v>265161.93299999996</c:v>
                </c:pt>
                <c:pt idx="1">
                  <c:v>240411.71</c:v>
                </c:pt>
                <c:pt idx="2">
                  <c:v>228878.973</c:v>
                </c:pt>
                <c:pt idx="3">
                  <c:v>262010.54300000001</c:v>
                </c:pt>
                <c:pt idx="4">
                  <c:v>314678.95</c:v>
                </c:pt>
                <c:pt idx="5">
                  <c:v>123612.38499999999</c:v>
                </c:pt>
                <c:pt idx="6">
                  <c:v>11469.59</c:v>
                </c:pt>
                <c:pt idx="7">
                  <c:v>15093.215</c:v>
                </c:pt>
                <c:pt idx="8">
                  <c:v>192695.16700000002</c:v>
                </c:pt>
                <c:pt idx="9">
                  <c:v>214442.978</c:v>
                </c:pt>
              </c:numCache>
            </c:numRef>
          </c:val>
          <c:extLst>
            <c:ext xmlns:c16="http://schemas.microsoft.com/office/drawing/2014/chart" uri="{C3380CC4-5D6E-409C-BE32-E72D297353CC}">
              <c16:uniqueId val="{00000001-1F86-4250-BA98-FE5D9D094660}"/>
            </c:ext>
          </c:extLst>
        </c:ser>
        <c:ser>
          <c:idx val="1"/>
          <c:order val="2"/>
          <c:tx>
            <c:strRef>
              <c:f>'3G Curtailed Energy Hawaii'!$A$4</c:f>
              <c:strCache>
                <c:ptCount val="1"/>
                <c:pt idx="0">
                  <c:v>2. MWh taken from curtailable renewable resources</c:v>
                </c:pt>
              </c:strCache>
            </c:strRef>
          </c:tx>
          <c:spPr>
            <a:solidFill>
              <a:srgbClr val="458600"/>
            </a:solidFill>
          </c:spPr>
          <c:invertIfNegative val="0"/>
          <c:cat>
            <c:numRef>
              <c:f>'3G Curtailed Energy Hawaii'!A_ann</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'3G Curtailed Energy Hawaii'!A_2._MWh_taken_from_curtailable_renewable_resources</c:f>
              <c:numCache>
                <c:formatCode>#,##0</c:formatCode>
                <c:ptCount val="10"/>
                <c:pt idx="0">
                  <c:v>201975.70752</c:v>
                </c:pt>
                <c:pt idx="1">
                  <c:v>192465.80200000003</c:v>
                </c:pt>
                <c:pt idx="2">
                  <c:v>209595.35699999999</c:v>
                </c:pt>
                <c:pt idx="3">
                  <c:v>216088.17099999997</c:v>
                </c:pt>
                <c:pt idx="4">
                  <c:v>159160.26</c:v>
                </c:pt>
                <c:pt idx="5">
                  <c:v>217153.31899999999</c:v>
                </c:pt>
                <c:pt idx="6">
                  <c:v>181038.236</c:v>
                </c:pt>
                <c:pt idx="7">
                  <c:v>183700.61900000001</c:v>
                </c:pt>
                <c:pt idx="8">
                  <c:v>200615.73500000002</c:v>
                </c:pt>
                <c:pt idx="9">
                  <c:v>170379.75082000002</c:v>
                </c:pt>
              </c:numCache>
            </c:numRef>
          </c:val>
          <c:extLst>
            <c:ext xmlns:c16="http://schemas.microsoft.com/office/drawing/2014/chart" uri="{C3380CC4-5D6E-409C-BE32-E72D297353CC}">
              <c16:uniqueId val="{00000002-1F86-4250-BA98-FE5D9D094660}"/>
            </c:ext>
          </c:extLst>
        </c:ser>
        <c:ser>
          <c:idx val="7"/>
          <c:order val="4"/>
          <c:tx>
            <c:strRef>
              <c:f>'3G Curtailed Energy Hawaii'!$A$5</c:f>
              <c:strCache>
                <c:ptCount val="1"/>
                <c:pt idx="0">
                  <c:v>1. MWh curtailed from curtailable renewable resources</c:v>
                </c:pt>
              </c:strCache>
            </c:strRef>
          </c:tx>
          <c:spPr>
            <a:solidFill>
              <a:schemeClr val="accent2"/>
            </a:solidFill>
          </c:spPr>
          <c:invertIfNegative val="0"/>
          <c:cat>
            <c:numRef>
              <c:f>'3G Curtailed Energy Hawaii'!A_ann</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'3G Curtailed Energy Hawaii'!A_1._MWh_curtailed_from_curtailable_renewable_resources</c:f>
              <c:numCache>
                <c:formatCode>#,##0</c:formatCode>
                <c:ptCount val="10"/>
                <c:pt idx="0">
                  <c:v>924.9264800000019</c:v>
                </c:pt>
                <c:pt idx="1">
                  <c:v>467.97899999999936</c:v>
                </c:pt>
                <c:pt idx="2">
                  <c:v>862.4199426673008</c:v>
                </c:pt>
                <c:pt idx="3">
                  <c:v>2790.6094629820818</c:v>
                </c:pt>
                <c:pt idx="4">
                  <c:v>5505.7545445181086</c:v>
                </c:pt>
                <c:pt idx="5">
                  <c:v>2478.72227353684</c:v>
                </c:pt>
                <c:pt idx="6">
                  <c:v>1425.8619812277318</c:v>
                </c:pt>
                <c:pt idx="7">
                  <c:v>2948.8489888159352</c:v>
                </c:pt>
                <c:pt idx="8">
                  <c:v>917.18971696354413</c:v>
                </c:pt>
                <c:pt idx="9">
                  <c:v>968</c:v>
                </c:pt>
              </c:numCache>
            </c:numRef>
          </c:val>
          <c:extLst>
            <c:ext xmlns:c16="http://schemas.microsoft.com/office/drawing/2014/chart" uri="{C3380CC4-5D6E-409C-BE32-E72D297353CC}">
              <c16:uniqueId val="{00000003-1F86-4250-BA98-FE5D9D094660}"/>
            </c:ext>
          </c:extLst>
        </c:ser>
        <c:dLbls>
          <c:showLegendKey val="0"/>
          <c:showVal val="0"/>
          <c:showCatName val="0"/>
          <c:showSerName val="0"/>
          <c:showPercent val="0"/>
          <c:showBubbleSize val="0"/>
        </c:dLbls>
        <c:gapWidth val="150"/>
        <c:overlap val="100"/>
        <c:axId val="143121408"/>
        <c:axId val="143131392"/>
      </c:barChart>
      <c:lineChart>
        <c:grouping val="standard"/>
        <c:varyColors val="0"/>
        <c:ser>
          <c:idx val="3"/>
          <c:order val="3"/>
          <c:tx>
            <c:strRef>
              <c:f>'3G Curtailed Energy Hawaii'!$A$9</c:f>
              <c:strCache>
                <c:ptCount val="1"/>
                <c:pt idx="0">
                  <c:v>1/(1+2+3+4) = % Curtailed of all renewable energy resources</c:v>
                </c:pt>
              </c:strCache>
            </c:strRef>
          </c:tx>
          <c:spPr>
            <a:ln>
              <a:solidFill>
                <a:srgbClr val="E80202"/>
              </a:solidFill>
            </a:ln>
          </c:spPr>
          <c:marker>
            <c:symbol val="circle"/>
            <c:size val="7"/>
            <c:spPr>
              <a:solidFill>
                <a:srgbClr val="E80202"/>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'3G Curtailed Energy Hawaii'!A_ann</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'3G Curtailed Energy Hawaii'!A__Curtailed_of_all_renewable_energy_resources</c:f>
              <c:numCache>
                <c:formatCode>0.00%</c:formatCode>
                <c:ptCount val="10"/>
                <c:pt idx="0">
                  <c:v>1.7845421628780956E-3</c:v>
                </c:pt>
                <c:pt idx="1">
                  <c:v>9.2925264656607866E-4</c:v>
                </c:pt>
                <c:pt idx="2">
                  <c:v>1.6502734327979646E-3</c:v>
                </c:pt>
                <c:pt idx="3">
                  <c:v>4.781321536265387E-3</c:v>
                </c:pt>
                <c:pt idx="4">
                  <c:v>9.1692396438010446E-3</c:v>
                </c:pt>
                <c:pt idx="5">
                  <c:v>5.0976582049625952E-3</c:v>
                </c:pt>
                <c:pt idx="6">
                  <c:v>3.8384503614519038E-3</c:v>
                </c:pt>
                <c:pt idx="7">
                  <c:v>7.5964706462749885E-3</c:v>
                </c:pt>
                <c:pt idx="8">
                  <c:v>1.5560427921770487E-3</c:v>
                </c:pt>
                <c:pt idx="9">
                  <c:v>1.619696936138944E-3</c:v>
                </c:pt>
              </c:numCache>
            </c:numRef>
          </c:val>
          <c:smooth val="0"/>
          <c:extLst>
            <c:ext xmlns:c16="http://schemas.microsoft.com/office/drawing/2014/chart" uri="{C3380CC4-5D6E-409C-BE32-E72D297353CC}">
              <c16:uniqueId val="{00000004-1F86-4250-BA98-FE5D9D094660}"/>
            </c:ext>
          </c:extLst>
        </c:ser>
        <c:dLbls>
          <c:showLegendKey val="0"/>
          <c:showVal val="0"/>
          <c:showCatName val="0"/>
          <c:showSerName val="0"/>
          <c:showPercent val="0"/>
          <c:showBubbleSize val="0"/>
        </c:dLbls>
        <c:marker val="1"/>
        <c:smooth val="0"/>
        <c:axId val="143147776"/>
        <c:axId val="143133312"/>
      </c:lineChart>
      <c:catAx>
        <c:axId val="143121408"/>
        <c:scaling>
          <c:orientation val="minMax"/>
        </c:scaling>
        <c:delete val="0"/>
        <c:axPos val="b"/>
        <c:numFmt formatCode="General" sourceLinked="1"/>
        <c:majorTickMark val="none"/>
        <c:minorTickMark val="none"/>
        <c:tickLblPos val="nextTo"/>
        <c:crossAx val="143131392"/>
        <c:crosses val="autoZero"/>
        <c:auto val="1"/>
        <c:lblAlgn val="ctr"/>
        <c:lblOffset val="100"/>
        <c:noMultiLvlLbl val="0"/>
      </c:catAx>
      <c:valAx>
        <c:axId val="143131392"/>
        <c:scaling>
          <c:orientation val="minMax"/>
        </c:scaling>
        <c:delete val="0"/>
        <c:axPos val="l"/>
        <c:majorGridlines/>
        <c:title>
          <c:tx>
            <c:rich>
              <a:bodyPr/>
              <a:lstStyle/>
              <a:p>
                <a:pPr>
                  <a:defRPr/>
                </a:pPr>
                <a:r>
                  <a:rPr lang="en-US"/>
                  <a:t>MWh Taken/Curtailed</a:t>
                </a:r>
              </a:p>
            </c:rich>
          </c:tx>
          <c:layout>
            <c:manualLayout>
              <c:xMode val="edge"/>
              <c:yMode val="edge"/>
              <c:x val="2.747267210630917E-2"/>
              <c:y val="0.33606597128840654"/>
            </c:manualLayout>
          </c:layout>
          <c:overlay val="0"/>
        </c:title>
        <c:numFmt formatCode="#,##0" sourceLinked="1"/>
        <c:majorTickMark val="none"/>
        <c:minorTickMark val="none"/>
        <c:tickLblPos val="nextTo"/>
        <c:txPr>
          <a:bodyPr/>
          <a:lstStyle/>
          <a:p>
            <a:pPr>
              <a:defRPr sz="900"/>
            </a:pPr>
            <a:endParaRPr lang="en-US"/>
          </a:p>
        </c:txPr>
        <c:crossAx val="143121408"/>
        <c:crosses val="autoZero"/>
        <c:crossBetween val="between"/>
      </c:valAx>
      <c:valAx>
        <c:axId val="143133312"/>
        <c:scaling>
          <c:orientation val="minMax"/>
          <c:max val="1"/>
        </c:scaling>
        <c:delete val="0"/>
        <c:axPos val="r"/>
        <c:title>
          <c:tx>
            <c:rich>
              <a:bodyPr rot="-5400000" vert="horz"/>
              <a:lstStyle/>
              <a:p>
                <a:pPr>
                  <a:defRPr/>
                </a:pPr>
                <a:r>
                  <a:rPr lang="en-US"/>
                  <a:t>%</a:t>
                </a:r>
                <a:r>
                  <a:rPr lang="en-US" baseline="0"/>
                  <a:t> Curtailed</a:t>
                </a:r>
                <a:endParaRPr lang="en-US"/>
              </a:p>
            </c:rich>
          </c:tx>
          <c:overlay val="0"/>
        </c:title>
        <c:numFmt formatCode="0%" sourceLinked="0"/>
        <c:majorTickMark val="out"/>
        <c:minorTickMark val="none"/>
        <c:tickLblPos val="nextTo"/>
        <c:crossAx val="143147776"/>
        <c:crosses val="max"/>
        <c:crossBetween val="between"/>
      </c:valAx>
      <c:catAx>
        <c:axId val="143147776"/>
        <c:scaling>
          <c:orientation val="minMax"/>
        </c:scaling>
        <c:delete val="1"/>
        <c:axPos val="b"/>
        <c:numFmt formatCode="General" sourceLinked="1"/>
        <c:majorTickMark val="out"/>
        <c:minorTickMark val="none"/>
        <c:tickLblPos val="nextTo"/>
        <c:crossAx val="143133312"/>
        <c:crosses val="autoZero"/>
        <c:auto val="1"/>
        <c:lblAlgn val="ctr"/>
        <c:lblOffset val="100"/>
        <c:noMultiLvlLbl val="0"/>
      </c:catAx>
    </c:plotArea>
    <c:legend>
      <c:legendPos val="b"/>
      <c:layout>
        <c:manualLayout>
          <c:xMode val="edge"/>
          <c:yMode val="edge"/>
          <c:x val="0"/>
          <c:y val="0.83236821959755025"/>
          <c:w val="1"/>
          <c:h val="0.16763178040244969"/>
        </c:manualLayout>
      </c:layout>
      <c:overlay val="0"/>
      <c:txPr>
        <a:bodyPr/>
        <a:lstStyle/>
        <a:p>
          <a:pPr>
            <a:defRPr sz="900"/>
          </a:pPr>
          <a:endParaRPr lang="en-US"/>
        </a:p>
      </c:txPr>
    </c:legend>
    <c:plotVisOnly val="1"/>
    <c:dispBlanksAs val="gap"/>
    <c:showDLblsOverMax val="0"/>
  </c:chart>
  <c:printSettings>
    <c:headerFooter/>
    <c:pageMargins b="0.75" l="0.7" r="0.7" t="0.75" header="0.3" footer="0.3"/>
    <c:pageSetup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nchor="b" anchorCtr="0"/>
          <a:lstStyle/>
          <a:p>
            <a:pPr>
              <a:defRPr sz="1200">
                <a:latin typeface="Times New Roman" panose="02020603050405020304" pitchFamily="18" charset="0"/>
                <a:cs typeface="Times New Roman" panose="02020603050405020304" pitchFamily="18" charset="0"/>
              </a:defRPr>
            </a:pPr>
            <a:r>
              <a:rPr lang="en-US" sz="1200">
                <a:latin typeface="Times New Roman" panose="02020603050405020304" pitchFamily="18" charset="0"/>
                <a:cs typeface="Times New Roman" panose="02020603050405020304" pitchFamily="18" charset="0"/>
              </a:rPr>
              <a:t>Estimated Curtailed Energy as a Percent of Available IPP Curtailable Energy</a:t>
            </a:r>
          </a:p>
          <a:p>
            <a:pPr>
              <a:defRPr sz="1200">
                <a:latin typeface="Times New Roman" panose="02020603050405020304" pitchFamily="18" charset="0"/>
                <a:cs typeface="Times New Roman" panose="02020603050405020304" pitchFamily="18" charset="0"/>
              </a:defRPr>
            </a:pPr>
            <a:r>
              <a:rPr lang="en-US" sz="1200" b="1" i="0" baseline="0">
                <a:effectLst/>
                <a:latin typeface="Times New Roman" panose="02020603050405020304" pitchFamily="18" charset="0"/>
                <a:cs typeface="Times New Roman" panose="02020603050405020304" pitchFamily="18" charset="0"/>
              </a:rPr>
              <a:t>Hawai</a:t>
            </a:r>
            <a:r>
              <a:rPr lang="en-US" sz="1200" b="1" i="0" u="none" strike="noStrike" baseline="0">
                <a:effectLst/>
              </a:rPr>
              <a:t>‘</a:t>
            </a:r>
            <a:r>
              <a:rPr lang="en-US" sz="1200" b="1" i="0" baseline="0">
                <a:effectLst/>
                <a:latin typeface="Times New Roman" panose="02020603050405020304" pitchFamily="18" charset="0"/>
                <a:cs typeface="Times New Roman" panose="02020603050405020304" pitchFamily="18" charset="0"/>
              </a:rPr>
              <a:t>i  Island</a:t>
            </a:r>
          </a:p>
          <a:p>
            <a:pPr>
              <a:defRPr sz="1200">
                <a:latin typeface="Times New Roman" panose="02020603050405020304" pitchFamily="18" charset="0"/>
                <a:cs typeface="Times New Roman" panose="02020603050405020304" pitchFamily="18" charset="0"/>
              </a:defRPr>
            </a:pPr>
            <a:r>
              <a:rPr lang="en-US" sz="1200" b="1" i="0" baseline="0">
                <a:effectLst/>
                <a:latin typeface="Times New Roman" panose="02020603050405020304" pitchFamily="18" charset="0"/>
                <a:cs typeface="Times New Roman" panose="02020603050405020304" pitchFamily="18" charset="0"/>
              </a:rPr>
              <a:t>Annual</a:t>
            </a:r>
            <a:endParaRPr lang="en-US" sz="1200">
              <a:effectLst/>
              <a:latin typeface="Times New Roman" panose="02020603050405020304" pitchFamily="18" charset="0"/>
              <a:cs typeface="Times New Roman" panose="02020603050405020304" pitchFamily="18" charset="0"/>
            </a:endParaRPr>
          </a:p>
        </c:rich>
      </c:tx>
      <c:layout>
        <c:manualLayout>
          <c:xMode val="edge"/>
          <c:yMode val="edge"/>
          <c:x val="0.13083299587551556"/>
          <c:y val="3.2385675348273774E-2"/>
        </c:manualLayout>
      </c:layout>
      <c:overlay val="1"/>
    </c:title>
    <c:autoTitleDeleted val="0"/>
    <c:plotArea>
      <c:layout>
        <c:manualLayout>
          <c:layoutTarget val="inner"/>
          <c:xMode val="edge"/>
          <c:yMode val="edge"/>
          <c:x val="0.13321328760699563"/>
          <c:y val="0.15815964269113669"/>
          <c:w val="0.77521088105651914"/>
          <c:h val="0.68512072442633709"/>
        </c:manualLayout>
      </c:layout>
      <c:barChart>
        <c:barDir val="col"/>
        <c:grouping val="stacked"/>
        <c:varyColors val="0"/>
        <c:ser>
          <c:idx val="1"/>
          <c:order val="0"/>
          <c:tx>
            <c:strRef>
              <c:f>'3G Curtailed Energy Hawaii'!$A$4</c:f>
              <c:strCache>
                <c:ptCount val="1"/>
                <c:pt idx="0">
                  <c:v>2. MWh taken from curtailable renewable resources</c:v>
                </c:pt>
              </c:strCache>
            </c:strRef>
          </c:tx>
          <c:spPr>
            <a:solidFill>
              <a:srgbClr val="458600"/>
            </a:solidFill>
          </c:spPr>
          <c:invertIfNegative val="0"/>
          <c:cat>
            <c:numRef>
              <c:f>'3G Curtailed Energy Hawaii'!A_ann</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'3G Curtailed Energy Hawaii'!A_2._MWh_taken_from_curtailable_renewable_resources</c:f>
              <c:numCache>
                <c:formatCode>#,##0</c:formatCode>
                <c:ptCount val="10"/>
                <c:pt idx="0">
                  <c:v>201975.70752</c:v>
                </c:pt>
                <c:pt idx="1">
                  <c:v>192465.80200000003</c:v>
                </c:pt>
                <c:pt idx="2">
                  <c:v>209595.35699999999</c:v>
                </c:pt>
                <c:pt idx="3">
                  <c:v>216088.17099999997</c:v>
                </c:pt>
                <c:pt idx="4">
                  <c:v>159160.26</c:v>
                </c:pt>
                <c:pt idx="5">
                  <c:v>217153.31899999999</c:v>
                </c:pt>
                <c:pt idx="6">
                  <c:v>181038.236</c:v>
                </c:pt>
                <c:pt idx="7">
                  <c:v>183700.61900000001</c:v>
                </c:pt>
                <c:pt idx="8">
                  <c:v>200615.73500000002</c:v>
                </c:pt>
                <c:pt idx="9">
                  <c:v>170379.75082000002</c:v>
                </c:pt>
              </c:numCache>
            </c:numRef>
          </c:val>
          <c:extLst>
            <c:ext xmlns:c16="http://schemas.microsoft.com/office/drawing/2014/chart" uri="{C3380CC4-5D6E-409C-BE32-E72D297353CC}">
              <c16:uniqueId val="{00000000-A311-47EA-AFE0-D10BCB084EB8}"/>
            </c:ext>
          </c:extLst>
        </c:ser>
        <c:ser>
          <c:idx val="7"/>
          <c:order val="1"/>
          <c:tx>
            <c:strRef>
              <c:f>'3G Curtailed Energy Hawaii'!$A$5</c:f>
              <c:strCache>
                <c:ptCount val="1"/>
                <c:pt idx="0">
                  <c:v>1. MWh curtailed from curtailable renewable resources</c:v>
                </c:pt>
              </c:strCache>
            </c:strRef>
          </c:tx>
          <c:spPr>
            <a:solidFill>
              <a:schemeClr val="accent2"/>
            </a:solidFill>
          </c:spPr>
          <c:invertIfNegative val="0"/>
          <c:cat>
            <c:numRef>
              <c:f>'3G Curtailed Energy Hawaii'!A_ann</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'3G Curtailed Energy Hawaii'!A_1._MWh_curtailed_from_curtailable_renewable_resources</c:f>
              <c:numCache>
                <c:formatCode>#,##0</c:formatCode>
                <c:ptCount val="10"/>
                <c:pt idx="0">
                  <c:v>924.9264800000019</c:v>
                </c:pt>
                <c:pt idx="1">
                  <c:v>467.97899999999936</c:v>
                </c:pt>
                <c:pt idx="2">
                  <c:v>862.4199426673008</c:v>
                </c:pt>
                <c:pt idx="3">
                  <c:v>2790.6094629820818</c:v>
                </c:pt>
                <c:pt idx="4">
                  <c:v>5505.7545445181086</c:v>
                </c:pt>
                <c:pt idx="5">
                  <c:v>2478.72227353684</c:v>
                </c:pt>
                <c:pt idx="6">
                  <c:v>1425.8619812277318</c:v>
                </c:pt>
                <c:pt idx="7">
                  <c:v>2948.8489888159352</c:v>
                </c:pt>
                <c:pt idx="8">
                  <c:v>917.18971696354413</c:v>
                </c:pt>
                <c:pt idx="9">
                  <c:v>968</c:v>
                </c:pt>
              </c:numCache>
            </c:numRef>
          </c:val>
          <c:extLst>
            <c:ext xmlns:c16="http://schemas.microsoft.com/office/drawing/2014/chart" uri="{C3380CC4-5D6E-409C-BE32-E72D297353CC}">
              <c16:uniqueId val="{00000001-A311-47EA-AFE0-D10BCB084EB8}"/>
            </c:ext>
          </c:extLst>
        </c:ser>
        <c:dLbls>
          <c:showLegendKey val="0"/>
          <c:showVal val="0"/>
          <c:showCatName val="0"/>
          <c:showSerName val="0"/>
          <c:showPercent val="0"/>
          <c:showBubbleSize val="0"/>
        </c:dLbls>
        <c:gapWidth val="150"/>
        <c:overlap val="100"/>
        <c:axId val="143201408"/>
        <c:axId val="143202944"/>
      </c:barChart>
      <c:lineChart>
        <c:grouping val="standard"/>
        <c:varyColors val="0"/>
        <c:ser>
          <c:idx val="8"/>
          <c:order val="2"/>
          <c:tx>
            <c:strRef>
              <c:f>'3G Curtailed Energy Hawaii'!$A$6</c:f>
              <c:strCache>
                <c:ptCount val="1"/>
                <c:pt idx="0">
                  <c:v>1/(1+2) = % Curtailed of curtailable renewable resources</c:v>
                </c:pt>
              </c:strCache>
            </c:strRef>
          </c:tx>
          <c:spPr>
            <a:ln>
              <a:solidFill>
                <a:srgbClr val="0000FF"/>
              </a:solidFill>
            </a:ln>
          </c:spPr>
          <c:marker>
            <c:symbol val="diamond"/>
            <c:size val="10"/>
            <c:spPr>
              <a:solidFill>
                <a:srgbClr val="0000FF"/>
              </a:solidFill>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'3G Curtailed Energy Hawaii'!A_ann</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'3G Curtailed Energy Hawaii'!A_1_Curtailed_of_curtailable_renewable_resources</c:f>
              <c:numCache>
                <c:formatCode>0.00%</c:formatCode>
                <c:ptCount val="10"/>
                <c:pt idx="0">
                  <c:v>4.5585194179334201E-3</c:v>
                </c:pt>
                <c:pt idx="1">
                  <c:v>2.4255938880915796E-3</c:v>
                </c:pt>
                <c:pt idx="2">
                  <c:v>4.0978288148612371E-3</c:v>
                </c:pt>
                <c:pt idx="3">
                  <c:v>1.2749566024990003E-2</c:v>
                </c:pt>
                <c:pt idx="4">
                  <c:v>3.3435888757905208E-2</c:v>
                </c:pt>
                <c:pt idx="5">
                  <c:v>1.1285795365575824E-2</c:v>
                </c:pt>
                <c:pt idx="6">
                  <c:v>7.814479653824433E-3</c:v>
                </c:pt>
                <c:pt idx="7">
                  <c:v>1.5798860937512184E-2</c:v>
                </c:pt>
                <c:pt idx="8">
                  <c:v>4.5510663741503369E-3</c:v>
                </c:pt>
                <c:pt idx="9">
                  <c:v>5.6493300633801685E-3</c:v>
                </c:pt>
              </c:numCache>
            </c:numRef>
          </c:val>
          <c:smooth val="0"/>
          <c:extLst>
            <c:ext xmlns:c16="http://schemas.microsoft.com/office/drawing/2014/chart" uri="{C3380CC4-5D6E-409C-BE32-E72D297353CC}">
              <c16:uniqueId val="{00000002-A311-47EA-AFE0-D10BCB084EB8}"/>
            </c:ext>
          </c:extLst>
        </c:ser>
        <c:dLbls>
          <c:showLegendKey val="0"/>
          <c:showVal val="0"/>
          <c:showCatName val="0"/>
          <c:showSerName val="0"/>
          <c:showPercent val="0"/>
          <c:showBubbleSize val="0"/>
        </c:dLbls>
        <c:marker val="1"/>
        <c:smooth val="0"/>
        <c:axId val="143215232"/>
        <c:axId val="143213312"/>
      </c:lineChart>
      <c:catAx>
        <c:axId val="143201408"/>
        <c:scaling>
          <c:orientation val="minMax"/>
        </c:scaling>
        <c:delete val="0"/>
        <c:axPos val="b"/>
        <c:numFmt formatCode="General" sourceLinked="1"/>
        <c:majorTickMark val="none"/>
        <c:minorTickMark val="none"/>
        <c:tickLblPos val="nextTo"/>
        <c:crossAx val="143202944"/>
        <c:crosses val="autoZero"/>
        <c:auto val="1"/>
        <c:lblAlgn val="ctr"/>
        <c:lblOffset val="100"/>
        <c:noMultiLvlLbl val="0"/>
      </c:catAx>
      <c:valAx>
        <c:axId val="143202944"/>
        <c:scaling>
          <c:orientation val="minMax"/>
          <c:max val="600000"/>
        </c:scaling>
        <c:delete val="0"/>
        <c:axPos val="l"/>
        <c:majorGridlines/>
        <c:title>
          <c:tx>
            <c:rich>
              <a:bodyPr/>
              <a:lstStyle/>
              <a:p>
                <a:pPr>
                  <a:defRPr/>
                </a:pPr>
                <a:r>
                  <a:rPr lang="en-US"/>
                  <a:t>MWh Taken/Curtailed</a:t>
                </a:r>
              </a:p>
            </c:rich>
          </c:tx>
          <c:layout>
            <c:manualLayout>
              <c:xMode val="edge"/>
              <c:yMode val="edge"/>
              <c:x val="2.3063608048441153E-2"/>
              <c:y val="0.35576010221781246"/>
            </c:manualLayout>
          </c:layout>
          <c:overlay val="0"/>
        </c:title>
        <c:numFmt formatCode="#,##0" sourceLinked="1"/>
        <c:majorTickMark val="none"/>
        <c:minorTickMark val="none"/>
        <c:tickLblPos val="nextTo"/>
        <c:txPr>
          <a:bodyPr/>
          <a:lstStyle/>
          <a:p>
            <a:pPr>
              <a:defRPr sz="900"/>
            </a:pPr>
            <a:endParaRPr lang="en-US"/>
          </a:p>
        </c:txPr>
        <c:crossAx val="143201408"/>
        <c:crosses val="autoZero"/>
        <c:crossBetween val="between"/>
      </c:valAx>
      <c:valAx>
        <c:axId val="143213312"/>
        <c:scaling>
          <c:orientation val="minMax"/>
          <c:max val="1"/>
        </c:scaling>
        <c:delete val="0"/>
        <c:axPos val="r"/>
        <c:title>
          <c:tx>
            <c:rich>
              <a:bodyPr rot="-5400000" vert="horz"/>
              <a:lstStyle/>
              <a:p>
                <a:pPr>
                  <a:defRPr/>
                </a:pPr>
                <a:r>
                  <a:rPr lang="en-US"/>
                  <a:t>%</a:t>
                </a:r>
                <a:r>
                  <a:rPr lang="en-US" baseline="0"/>
                  <a:t> Curtailed</a:t>
                </a:r>
                <a:endParaRPr lang="en-US"/>
              </a:p>
            </c:rich>
          </c:tx>
          <c:overlay val="0"/>
        </c:title>
        <c:numFmt formatCode="0%" sourceLinked="0"/>
        <c:majorTickMark val="out"/>
        <c:minorTickMark val="none"/>
        <c:tickLblPos val="nextTo"/>
        <c:crossAx val="143215232"/>
        <c:crosses val="max"/>
        <c:crossBetween val="between"/>
      </c:valAx>
      <c:catAx>
        <c:axId val="143215232"/>
        <c:scaling>
          <c:orientation val="minMax"/>
        </c:scaling>
        <c:delete val="1"/>
        <c:axPos val="b"/>
        <c:numFmt formatCode="General" sourceLinked="1"/>
        <c:majorTickMark val="out"/>
        <c:minorTickMark val="none"/>
        <c:tickLblPos val="nextTo"/>
        <c:crossAx val="143213312"/>
        <c:crosses val="autoZero"/>
        <c:auto val="1"/>
        <c:lblAlgn val="ctr"/>
        <c:lblOffset val="100"/>
        <c:noMultiLvlLbl val="0"/>
      </c:catAx>
      <c:spPr>
        <a:solidFill>
          <a:schemeClr val="bg1"/>
        </a:solidFill>
      </c:spPr>
    </c:plotArea>
    <c:legend>
      <c:legendPos val="b"/>
      <c:layout>
        <c:manualLayout>
          <c:xMode val="edge"/>
          <c:yMode val="edge"/>
          <c:x val="0"/>
          <c:y val="0.86970730991100476"/>
          <c:w val="1"/>
          <c:h val="0.13029269008899524"/>
        </c:manualLayout>
      </c:layout>
      <c:overlay val="0"/>
      <c:txPr>
        <a:bodyPr/>
        <a:lstStyle/>
        <a:p>
          <a:pPr>
            <a:defRPr sz="900"/>
          </a:pPr>
          <a:endParaRPr lang="en-US"/>
        </a:p>
      </c:txPr>
    </c:legend>
    <c:plotVisOnly val="1"/>
    <c:dispBlanksAs val="gap"/>
    <c:showDLblsOverMax val="0"/>
  </c:chart>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nchor="b" anchorCtr="0"/>
          <a:lstStyle/>
          <a:p>
            <a:pPr>
              <a:defRPr sz="1200">
                <a:latin typeface="Times New Roman" panose="02020603050405020304" pitchFamily="18" charset="0"/>
                <a:cs typeface="Times New Roman" panose="02020603050405020304" pitchFamily="18" charset="0"/>
              </a:defRPr>
            </a:pPr>
            <a:r>
              <a:rPr lang="en-US" sz="1200">
                <a:latin typeface="Times New Roman" panose="02020603050405020304" pitchFamily="18" charset="0"/>
                <a:cs typeface="Times New Roman" panose="02020603050405020304" pitchFamily="18" charset="0"/>
              </a:rPr>
              <a:t>Estimated Curtailed Energy as a Percent of Available IPP Curtailable Energy</a:t>
            </a:r>
          </a:p>
          <a:p>
            <a:pPr>
              <a:defRPr sz="1200">
                <a:latin typeface="Times New Roman" panose="02020603050405020304" pitchFamily="18" charset="0"/>
                <a:cs typeface="Times New Roman" panose="02020603050405020304" pitchFamily="18" charset="0"/>
              </a:defRPr>
            </a:pPr>
            <a:r>
              <a:rPr lang="en-US" sz="1200">
                <a:latin typeface="Times New Roman" panose="02020603050405020304" pitchFamily="18" charset="0"/>
                <a:cs typeface="Times New Roman" panose="02020603050405020304" pitchFamily="18" charset="0"/>
              </a:rPr>
              <a:t>Plus All Other Renewable Energy Generation</a:t>
            </a:r>
          </a:p>
          <a:p>
            <a:pPr>
              <a:defRPr sz="1200">
                <a:latin typeface="Times New Roman" panose="02020603050405020304" pitchFamily="18" charset="0"/>
                <a:cs typeface="Times New Roman" panose="02020603050405020304" pitchFamily="18" charset="0"/>
              </a:defRPr>
            </a:pPr>
            <a:r>
              <a:rPr lang="en-US" sz="1200" b="1" i="0" baseline="0">
                <a:effectLst/>
                <a:latin typeface="Times New Roman" panose="02020603050405020304" pitchFamily="18" charset="0"/>
                <a:cs typeface="Times New Roman" panose="02020603050405020304" pitchFamily="18" charset="0"/>
              </a:rPr>
              <a:t>O</a:t>
            </a:r>
            <a:r>
              <a:rPr lang="en-US" sz="1200" b="1" i="0" u="none" strike="noStrike" baseline="0">
                <a:effectLst/>
              </a:rPr>
              <a:t>‘</a:t>
            </a:r>
            <a:r>
              <a:rPr lang="en-US" sz="1200" b="1" i="0" baseline="0">
                <a:effectLst/>
                <a:latin typeface="Times New Roman" panose="02020603050405020304" pitchFamily="18" charset="0"/>
                <a:cs typeface="Times New Roman" panose="02020603050405020304" pitchFamily="18" charset="0"/>
              </a:rPr>
              <a:t>ahu</a:t>
            </a:r>
          </a:p>
          <a:p>
            <a:pPr>
              <a:defRPr sz="1200">
                <a:latin typeface="Times New Roman" panose="02020603050405020304" pitchFamily="18" charset="0"/>
                <a:cs typeface="Times New Roman" panose="02020603050405020304" pitchFamily="18" charset="0"/>
              </a:defRPr>
            </a:pPr>
            <a:r>
              <a:rPr lang="en-US" sz="1200" b="1" i="0" baseline="0">
                <a:effectLst/>
                <a:latin typeface="Times New Roman" panose="02020603050405020304" pitchFamily="18" charset="0"/>
                <a:cs typeface="Times New Roman" panose="02020603050405020304" pitchFamily="18" charset="0"/>
              </a:rPr>
              <a:t>Quarterly (8 Rolling Quarters)</a:t>
            </a:r>
            <a:endParaRPr lang="en-US" sz="1200">
              <a:effectLst/>
              <a:latin typeface="Times New Roman" panose="02020603050405020304" pitchFamily="18" charset="0"/>
              <a:cs typeface="Times New Roman" panose="02020603050405020304" pitchFamily="18" charset="0"/>
            </a:endParaRPr>
          </a:p>
        </c:rich>
      </c:tx>
      <c:layout>
        <c:manualLayout>
          <c:xMode val="edge"/>
          <c:yMode val="edge"/>
          <c:x val="0.11448263967004124"/>
          <c:y val="3.2627037836164503E-2"/>
        </c:manualLayout>
      </c:layout>
      <c:overlay val="0"/>
    </c:title>
    <c:autoTitleDeleted val="0"/>
    <c:plotArea>
      <c:layout>
        <c:manualLayout>
          <c:layoutTarget val="inner"/>
          <c:xMode val="edge"/>
          <c:yMode val="edge"/>
          <c:x val="0.11370632020747215"/>
          <c:y val="0.1807168234349264"/>
          <c:w val="0.7916310600997466"/>
          <c:h val="0.59406999964011331"/>
        </c:manualLayout>
      </c:layout>
      <c:barChart>
        <c:barDir val="col"/>
        <c:grouping val="stacked"/>
        <c:varyColors val="0"/>
        <c:ser>
          <c:idx val="3"/>
          <c:order val="0"/>
          <c:tx>
            <c:strRef>
              <c:f>'3D Curtailed Energy Oahu'!$A$23</c:f>
              <c:strCache>
                <c:ptCount val="1"/>
                <c:pt idx="0">
                  <c:v>4. MWh taken from uncurtailable distributed renewable generation resources</c:v>
                </c:pt>
              </c:strCache>
            </c:strRef>
          </c:tx>
          <c:spPr>
            <a:solidFill>
              <a:srgbClr val="A16600"/>
            </a:solidFill>
          </c:spPr>
          <c:invertIfNegative val="0"/>
          <c:cat>
            <c:strRef>
              <c:f>'3D Curtailed Energy Oahu'!B_qtr</c:f>
              <c:strCache>
                <c:ptCount val="8"/>
                <c:pt idx="0">
                  <c:v>Q3 2021</c:v>
                </c:pt>
                <c:pt idx="1">
                  <c:v>Q4 2021</c:v>
                </c:pt>
                <c:pt idx="2">
                  <c:v>Q1 2022</c:v>
                </c:pt>
                <c:pt idx="3">
                  <c:v>Q2 2022</c:v>
                </c:pt>
                <c:pt idx="4">
                  <c:v>Q3 2022</c:v>
                </c:pt>
                <c:pt idx="5">
                  <c:v>Q4 2022</c:v>
                </c:pt>
                <c:pt idx="6">
                  <c:v>Q1 2023</c:v>
                </c:pt>
                <c:pt idx="7">
                  <c:v>Q2 2023</c:v>
                </c:pt>
              </c:strCache>
            </c:strRef>
          </c:cat>
          <c:val>
            <c:numRef>
              <c:f>'3D Curtailed Energy Oahu'!B_4._MWh_taken_from_uncurtailable_distributed</c:f>
              <c:numCache>
                <c:formatCode>#,##0</c:formatCode>
                <c:ptCount val="8"/>
                <c:pt idx="0">
                  <c:v>287277.57612804807</c:v>
                </c:pt>
                <c:pt idx="1">
                  <c:v>224060.46141661034</c:v>
                </c:pt>
                <c:pt idx="2">
                  <c:v>248585.09647356972</c:v>
                </c:pt>
                <c:pt idx="3">
                  <c:v>308158.04637884552</c:v>
                </c:pt>
                <c:pt idx="4">
                  <c:v>320195.28330623911</c:v>
                </c:pt>
                <c:pt idx="5">
                  <c:v>223585.05316921097</c:v>
                </c:pt>
                <c:pt idx="6">
                  <c:v>245946.04657255739</c:v>
                </c:pt>
                <c:pt idx="7">
                  <c:v>307205.26969047182</c:v>
                </c:pt>
              </c:numCache>
            </c:numRef>
          </c:val>
          <c:extLst>
            <c:ext xmlns:c16="http://schemas.microsoft.com/office/drawing/2014/chart" uri="{C3380CC4-5D6E-409C-BE32-E72D297353CC}">
              <c16:uniqueId val="{00000000-F360-4C75-8A15-A5492B5ECB4E}"/>
            </c:ext>
          </c:extLst>
        </c:ser>
        <c:ser>
          <c:idx val="2"/>
          <c:order val="1"/>
          <c:tx>
            <c:strRef>
              <c:f>'3D Curtailed Energy Oahu'!$A$22</c:f>
              <c:strCache>
                <c:ptCount val="1"/>
                <c:pt idx="0">
                  <c:v>3. MWh taken from firm renewable and utility hydro generating facilities</c:v>
                </c:pt>
              </c:strCache>
            </c:strRef>
          </c:tx>
          <c:spPr>
            <a:solidFill>
              <a:srgbClr val="01819C"/>
            </a:solidFill>
          </c:spPr>
          <c:invertIfNegative val="0"/>
          <c:cat>
            <c:strRef>
              <c:f>'3D Curtailed Energy Oahu'!B_qtr</c:f>
              <c:strCache>
                <c:ptCount val="8"/>
                <c:pt idx="0">
                  <c:v>Q3 2021</c:v>
                </c:pt>
                <c:pt idx="1">
                  <c:v>Q4 2021</c:v>
                </c:pt>
                <c:pt idx="2">
                  <c:v>Q1 2022</c:v>
                </c:pt>
                <c:pt idx="3">
                  <c:v>Q2 2022</c:v>
                </c:pt>
                <c:pt idx="4">
                  <c:v>Q3 2022</c:v>
                </c:pt>
                <c:pt idx="5">
                  <c:v>Q4 2022</c:v>
                </c:pt>
                <c:pt idx="6">
                  <c:v>Q1 2023</c:v>
                </c:pt>
                <c:pt idx="7">
                  <c:v>Q2 2023</c:v>
                </c:pt>
              </c:strCache>
            </c:strRef>
          </c:cat>
          <c:val>
            <c:numRef>
              <c:f>'3D Curtailed Energy Oahu'!B_3._MWh_taken_from_firm_renewable</c:f>
              <c:numCache>
                <c:formatCode>#,##0</c:formatCode>
                <c:ptCount val="8"/>
                <c:pt idx="0">
                  <c:v>109997.07957763906</c:v>
                </c:pt>
                <c:pt idx="1">
                  <c:v>105904.74902596544</c:v>
                </c:pt>
                <c:pt idx="2">
                  <c:v>100363.60359613554</c:v>
                </c:pt>
                <c:pt idx="3">
                  <c:v>101609.51728707684</c:v>
                </c:pt>
                <c:pt idx="4">
                  <c:v>96394.826437737982</c:v>
                </c:pt>
                <c:pt idx="5">
                  <c:v>88999.070000000022</c:v>
                </c:pt>
                <c:pt idx="6">
                  <c:v>89112.581999999995</c:v>
                </c:pt>
                <c:pt idx="7">
                  <c:v>74199.211894736844</c:v>
                </c:pt>
              </c:numCache>
            </c:numRef>
          </c:val>
          <c:extLst>
            <c:ext xmlns:c16="http://schemas.microsoft.com/office/drawing/2014/chart" uri="{C3380CC4-5D6E-409C-BE32-E72D297353CC}">
              <c16:uniqueId val="{00000001-F360-4C75-8A15-A5492B5ECB4E}"/>
            </c:ext>
          </c:extLst>
        </c:ser>
        <c:ser>
          <c:idx val="1"/>
          <c:order val="2"/>
          <c:tx>
            <c:strRef>
              <c:f>'3D Curtailed Energy Oahu'!$A$19</c:f>
              <c:strCache>
                <c:ptCount val="1"/>
                <c:pt idx="0">
                  <c:v>2. MWh taken from curtailable renewable resources</c:v>
                </c:pt>
              </c:strCache>
            </c:strRef>
          </c:tx>
          <c:spPr>
            <a:solidFill>
              <a:srgbClr val="458600"/>
            </a:solidFill>
          </c:spPr>
          <c:invertIfNegative val="0"/>
          <c:cat>
            <c:strRef>
              <c:f>'3D Curtailed Energy Oahu'!B_qtr</c:f>
              <c:strCache>
                <c:ptCount val="8"/>
                <c:pt idx="0">
                  <c:v>Q3 2021</c:v>
                </c:pt>
                <c:pt idx="1">
                  <c:v>Q4 2021</c:v>
                </c:pt>
                <c:pt idx="2">
                  <c:v>Q1 2022</c:v>
                </c:pt>
                <c:pt idx="3">
                  <c:v>Q2 2022</c:v>
                </c:pt>
                <c:pt idx="4">
                  <c:v>Q3 2022</c:v>
                </c:pt>
                <c:pt idx="5">
                  <c:v>Q4 2022</c:v>
                </c:pt>
                <c:pt idx="6">
                  <c:v>Q1 2023</c:v>
                </c:pt>
                <c:pt idx="7">
                  <c:v>Q2 2023</c:v>
                </c:pt>
              </c:strCache>
            </c:strRef>
          </c:cat>
          <c:val>
            <c:numRef>
              <c:f>'3D Curtailed Energy Oahu'!B_2._MWh_taken_from_curtailable_renewable_resources</c:f>
              <c:numCache>
                <c:formatCode>#,##0</c:formatCode>
                <c:ptCount val="8"/>
                <c:pt idx="0">
                  <c:v>142356.15899999999</c:v>
                </c:pt>
                <c:pt idx="1">
                  <c:v>148868.77899999998</c:v>
                </c:pt>
                <c:pt idx="2">
                  <c:v>101147.47834719934</c:v>
                </c:pt>
                <c:pt idx="3">
                  <c:v>147323.85500000001</c:v>
                </c:pt>
                <c:pt idx="4">
                  <c:v>147901.42200000002</c:v>
                </c:pt>
                <c:pt idx="5">
                  <c:v>158642.285</c:v>
                </c:pt>
                <c:pt idx="6">
                  <c:v>146999.65699999998</c:v>
                </c:pt>
                <c:pt idx="7">
                  <c:v>195866.68700000001</c:v>
                </c:pt>
              </c:numCache>
            </c:numRef>
          </c:val>
          <c:extLst>
            <c:ext xmlns:c16="http://schemas.microsoft.com/office/drawing/2014/chart" uri="{C3380CC4-5D6E-409C-BE32-E72D297353CC}">
              <c16:uniqueId val="{00000002-F360-4C75-8A15-A5492B5ECB4E}"/>
            </c:ext>
          </c:extLst>
        </c:ser>
        <c:ser>
          <c:idx val="0"/>
          <c:order val="3"/>
          <c:tx>
            <c:strRef>
              <c:f>'3D Curtailed Energy Oahu'!$A$20</c:f>
              <c:strCache>
                <c:ptCount val="1"/>
                <c:pt idx="0">
                  <c:v>1. MWh curtailed from curtailable renewable resources</c:v>
                </c:pt>
              </c:strCache>
            </c:strRef>
          </c:tx>
          <c:spPr>
            <a:solidFill>
              <a:schemeClr val="accent2"/>
            </a:solidFill>
          </c:spPr>
          <c:invertIfNegative val="0"/>
          <c:cat>
            <c:strRef>
              <c:f>'3D Curtailed Energy Oahu'!B_qtr</c:f>
              <c:strCache>
                <c:ptCount val="8"/>
                <c:pt idx="0">
                  <c:v>Q3 2021</c:v>
                </c:pt>
                <c:pt idx="1">
                  <c:v>Q4 2021</c:v>
                </c:pt>
                <c:pt idx="2">
                  <c:v>Q1 2022</c:v>
                </c:pt>
                <c:pt idx="3">
                  <c:v>Q2 2022</c:v>
                </c:pt>
                <c:pt idx="4">
                  <c:v>Q3 2022</c:v>
                </c:pt>
                <c:pt idx="5">
                  <c:v>Q4 2022</c:v>
                </c:pt>
                <c:pt idx="6">
                  <c:v>Q1 2023</c:v>
                </c:pt>
                <c:pt idx="7">
                  <c:v>Q2 2023</c:v>
                </c:pt>
              </c:strCache>
            </c:strRef>
          </c:cat>
          <c:val>
            <c:numRef>
              <c:f>'3D Curtailed Energy Oahu'!B_1._MWh_curtailed_from_curtailable_renewable_resources</c:f>
              <c:numCache>
                <c:formatCode>#,##0</c:formatCode>
                <c:ptCount val="8"/>
                <c:pt idx="0">
                  <c:v>9863.2309999999998</c:v>
                </c:pt>
                <c:pt idx="1">
                  <c:v>3694.0309999999999</c:v>
                </c:pt>
                <c:pt idx="2">
                  <c:v>7090.8429999999989</c:v>
                </c:pt>
                <c:pt idx="3">
                  <c:v>20405.144</c:v>
                </c:pt>
                <c:pt idx="4">
                  <c:v>6694.0110000000004</c:v>
                </c:pt>
                <c:pt idx="5">
                  <c:v>4928.57</c:v>
                </c:pt>
                <c:pt idx="6">
                  <c:v>8388.4389999999985</c:v>
                </c:pt>
                <c:pt idx="7">
                  <c:v>7994.7439999999988</c:v>
                </c:pt>
              </c:numCache>
            </c:numRef>
          </c:val>
          <c:extLst>
            <c:ext xmlns:c16="http://schemas.microsoft.com/office/drawing/2014/chart" uri="{C3380CC4-5D6E-409C-BE32-E72D297353CC}">
              <c16:uniqueId val="{00000003-F360-4C75-8A15-A5492B5ECB4E}"/>
            </c:ext>
          </c:extLst>
        </c:ser>
        <c:dLbls>
          <c:showLegendKey val="0"/>
          <c:showVal val="0"/>
          <c:showCatName val="0"/>
          <c:showSerName val="0"/>
          <c:showPercent val="0"/>
          <c:showBubbleSize val="0"/>
        </c:dLbls>
        <c:gapWidth val="150"/>
        <c:overlap val="100"/>
        <c:axId val="134718976"/>
        <c:axId val="134720512"/>
      </c:barChart>
      <c:lineChart>
        <c:grouping val="standard"/>
        <c:varyColors val="0"/>
        <c:ser>
          <c:idx val="4"/>
          <c:order val="4"/>
          <c:tx>
            <c:strRef>
              <c:f>'3D Curtailed Energy Oahu'!$A$24</c:f>
              <c:strCache>
                <c:ptCount val="1"/>
                <c:pt idx="0">
                  <c:v>1/(1+2+3+4) = % Curtailed of all renewable energy resources</c:v>
                </c:pt>
              </c:strCache>
            </c:strRef>
          </c:tx>
          <c:spPr>
            <a:ln w="31750">
              <a:solidFill>
                <a:srgbClr val="E80202"/>
              </a:solidFill>
            </a:ln>
          </c:spPr>
          <c:marker>
            <c:symbol val="circle"/>
            <c:size val="6"/>
            <c:spPr>
              <a:solidFill>
                <a:srgbClr val="E80202"/>
              </a:solidFill>
              <a:ln w="22225">
                <a:solidFill>
                  <a:srgbClr val="FF0000"/>
                </a:solid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'3D Curtailed Energy Oahu'!B_qtr</c:f>
              <c:strCache>
                <c:ptCount val="8"/>
                <c:pt idx="0">
                  <c:v>Q3 2021</c:v>
                </c:pt>
                <c:pt idx="1">
                  <c:v>Q4 2021</c:v>
                </c:pt>
                <c:pt idx="2">
                  <c:v>Q1 2022</c:v>
                </c:pt>
                <c:pt idx="3">
                  <c:v>Q2 2022</c:v>
                </c:pt>
                <c:pt idx="4">
                  <c:v>Q3 2022</c:v>
                </c:pt>
                <c:pt idx="5">
                  <c:v>Q4 2022</c:v>
                </c:pt>
                <c:pt idx="6">
                  <c:v>Q1 2023</c:v>
                </c:pt>
                <c:pt idx="7">
                  <c:v>Q2 2023</c:v>
                </c:pt>
              </c:strCache>
            </c:strRef>
          </c:cat>
          <c:val>
            <c:numRef>
              <c:f>'3D Curtailed Energy Oahu'!B_1_Curtailed_of_all_renewable_energy_resources</c:f>
              <c:numCache>
                <c:formatCode>0.00%</c:formatCode>
                <c:ptCount val="8"/>
                <c:pt idx="0">
                  <c:v>1.8277738652451438E-2</c:v>
                </c:pt>
                <c:pt idx="1">
                  <c:v>7.7146382283770753E-3</c:v>
                </c:pt>
                <c:pt idx="2">
                  <c:v>1.5754061776174555E-2</c:v>
                </c:pt>
                <c:pt idx="3">
                  <c:v>3.6627999133184624E-2</c:v>
                </c:pt>
                <c:pt idx="4">
                  <c:v>1.1858479044528948E-2</c:v>
                </c:pt>
                <c:pt idx="5">
                  <c:v>1.0459027581132967E-2</c:v>
                </c:pt>
                <c:pt idx="6">
                  <c:v>1.7401296173214321E-2</c:v>
                </c:pt>
                <c:pt idx="7">
                  <c:v>1.3849200228713531E-2</c:v>
                </c:pt>
              </c:numCache>
            </c:numRef>
          </c:val>
          <c:smooth val="0"/>
          <c:extLst>
            <c:ext xmlns:c16="http://schemas.microsoft.com/office/drawing/2014/chart" uri="{C3380CC4-5D6E-409C-BE32-E72D297353CC}">
              <c16:uniqueId val="{00000004-F360-4C75-8A15-A5492B5ECB4E}"/>
            </c:ext>
          </c:extLst>
        </c:ser>
        <c:dLbls>
          <c:showLegendKey val="0"/>
          <c:showVal val="0"/>
          <c:showCatName val="0"/>
          <c:showSerName val="0"/>
          <c:showPercent val="0"/>
          <c:showBubbleSize val="0"/>
        </c:dLbls>
        <c:marker val="1"/>
        <c:smooth val="0"/>
        <c:axId val="134728704"/>
        <c:axId val="134726784"/>
      </c:lineChart>
      <c:catAx>
        <c:axId val="134718976"/>
        <c:scaling>
          <c:orientation val="minMax"/>
        </c:scaling>
        <c:delete val="0"/>
        <c:axPos val="b"/>
        <c:numFmt formatCode="General" sourceLinked="1"/>
        <c:majorTickMark val="none"/>
        <c:minorTickMark val="none"/>
        <c:tickLblPos val="nextTo"/>
        <c:crossAx val="134720512"/>
        <c:crosses val="autoZero"/>
        <c:auto val="1"/>
        <c:lblAlgn val="ctr"/>
        <c:lblOffset val="100"/>
        <c:noMultiLvlLbl val="0"/>
      </c:catAx>
      <c:valAx>
        <c:axId val="134720512"/>
        <c:scaling>
          <c:orientation val="minMax"/>
        </c:scaling>
        <c:delete val="0"/>
        <c:axPos val="l"/>
        <c:majorGridlines/>
        <c:title>
          <c:tx>
            <c:rich>
              <a:bodyPr/>
              <a:lstStyle/>
              <a:p>
                <a:pPr>
                  <a:defRPr/>
                </a:pPr>
                <a:r>
                  <a:rPr lang="en-US"/>
                  <a:t>MWh Taken/Curtailed</a:t>
                </a:r>
              </a:p>
            </c:rich>
          </c:tx>
          <c:overlay val="0"/>
        </c:title>
        <c:numFmt formatCode="#,##0" sourceLinked="1"/>
        <c:majorTickMark val="none"/>
        <c:minorTickMark val="none"/>
        <c:tickLblPos val="nextTo"/>
        <c:txPr>
          <a:bodyPr/>
          <a:lstStyle/>
          <a:p>
            <a:pPr>
              <a:defRPr sz="900"/>
            </a:pPr>
            <a:endParaRPr lang="en-US"/>
          </a:p>
        </c:txPr>
        <c:crossAx val="134718976"/>
        <c:crosses val="autoZero"/>
        <c:crossBetween val="between"/>
      </c:valAx>
      <c:valAx>
        <c:axId val="134726784"/>
        <c:scaling>
          <c:orientation val="minMax"/>
          <c:max val="1"/>
          <c:min val="0"/>
        </c:scaling>
        <c:delete val="0"/>
        <c:axPos val="r"/>
        <c:title>
          <c:tx>
            <c:rich>
              <a:bodyPr rot="-5400000" vert="horz"/>
              <a:lstStyle/>
              <a:p>
                <a:pPr>
                  <a:defRPr/>
                </a:pPr>
                <a:r>
                  <a:rPr lang="en-US"/>
                  <a:t>% Curtailed</a:t>
                </a:r>
              </a:p>
            </c:rich>
          </c:tx>
          <c:overlay val="0"/>
        </c:title>
        <c:numFmt formatCode="0%" sourceLinked="0"/>
        <c:majorTickMark val="out"/>
        <c:minorTickMark val="none"/>
        <c:tickLblPos val="nextTo"/>
        <c:crossAx val="134728704"/>
        <c:crosses val="max"/>
        <c:crossBetween val="between"/>
      </c:valAx>
      <c:catAx>
        <c:axId val="134728704"/>
        <c:scaling>
          <c:orientation val="minMax"/>
        </c:scaling>
        <c:delete val="1"/>
        <c:axPos val="b"/>
        <c:numFmt formatCode="General" sourceLinked="1"/>
        <c:majorTickMark val="out"/>
        <c:minorTickMark val="none"/>
        <c:tickLblPos val="nextTo"/>
        <c:crossAx val="134726784"/>
        <c:crosses val="autoZero"/>
        <c:auto val="1"/>
        <c:lblAlgn val="ctr"/>
        <c:lblOffset val="100"/>
        <c:noMultiLvlLbl val="0"/>
      </c:catAx>
      <c:spPr>
        <a:solidFill>
          <a:schemeClr val="bg1"/>
        </a:solidFill>
      </c:spPr>
    </c:plotArea>
    <c:legend>
      <c:legendPos val="b"/>
      <c:layout>
        <c:manualLayout>
          <c:xMode val="edge"/>
          <c:yMode val="edge"/>
          <c:x val="4.3391290270214558E-2"/>
          <c:y val="0.83744157767954919"/>
          <c:w val="0.92661745458051925"/>
          <c:h val="0.14283743089045992"/>
        </c:manualLayout>
      </c:layout>
      <c:overlay val="0"/>
      <c:txPr>
        <a:bodyPr/>
        <a:lstStyle/>
        <a:p>
          <a:pPr>
            <a:defRPr sz="900"/>
          </a:pPr>
          <a:endParaRPr lang="en-US"/>
        </a:p>
      </c:txPr>
    </c:legend>
    <c:plotVisOnly val="1"/>
    <c:dispBlanksAs val="gap"/>
    <c:showDLblsOverMax val="0"/>
  </c:chart>
  <c:printSettings>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nchor="b" anchorCtr="0"/>
          <a:lstStyle/>
          <a:p>
            <a:pPr>
              <a:defRPr sz="1200">
                <a:latin typeface="+mn-lt"/>
                <a:cs typeface="Times New Roman" panose="02020603050405020304" pitchFamily="18" charset="0"/>
              </a:defRPr>
            </a:pPr>
            <a:r>
              <a:rPr lang="en-US" sz="1200">
                <a:latin typeface="+mn-lt"/>
                <a:cs typeface="Times New Roman" panose="02020603050405020304" pitchFamily="18" charset="0"/>
              </a:rPr>
              <a:t>Estimated Curtailed Energy as a Percent of Available IPP Curtailable Energy</a:t>
            </a:r>
          </a:p>
          <a:p>
            <a:pPr>
              <a:defRPr sz="1200">
                <a:latin typeface="+mn-lt"/>
                <a:cs typeface="Times New Roman" panose="02020603050405020304" pitchFamily="18" charset="0"/>
              </a:defRPr>
            </a:pPr>
            <a:r>
              <a:rPr lang="en-US" sz="1200">
                <a:latin typeface="+mn-lt"/>
                <a:cs typeface="Times New Roman" panose="02020603050405020304" pitchFamily="18" charset="0"/>
              </a:rPr>
              <a:t>Plus All Other Renewable Energy</a:t>
            </a:r>
            <a:r>
              <a:rPr lang="en-US" sz="1200" baseline="0">
                <a:latin typeface="+mn-lt"/>
                <a:cs typeface="Times New Roman" panose="02020603050405020304" pitchFamily="18" charset="0"/>
              </a:rPr>
              <a:t> </a:t>
            </a:r>
            <a:r>
              <a:rPr lang="en-US" sz="1200">
                <a:latin typeface="+mn-lt"/>
                <a:cs typeface="Times New Roman" panose="02020603050405020304" pitchFamily="18" charset="0"/>
              </a:rPr>
              <a:t>Generation</a:t>
            </a:r>
          </a:p>
          <a:p>
            <a:pPr>
              <a:defRPr sz="1200">
                <a:latin typeface="+mn-lt"/>
                <a:cs typeface="Times New Roman" panose="02020603050405020304" pitchFamily="18" charset="0"/>
              </a:defRPr>
            </a:pPr>
            <a:r>
              <a:rPr lang="en-US" sz="1200" b="1" i="0" baseline="0">
                <a:effectLst/>
                <a:latin typeface="+mn-lt"/>
                <a:cs typeface="Times New Roman" panose="02020603050405020304" pitchFamily="18" charset="0"/>
              </a:rPr>
              <a:t>O</a:t>
            </a:r>
            <a:r>
              <a:rPr lang="en-US" sz="1200" b="1" i="0" u="none" strike="noStrike" baseline="0">
                <a:effectLst/>
                <a:latin typeface="+mn-lt"/>
              </a:rPr>
              <a:t>‘</a:t>
            </a:r>
            <a:r>
              <a:rPr lang="en-US" sz="1200" b="1" i="0" baseline="0">
                <a:effectLst/>
                <a:latin typeface="+mn-lt"/>
                <a:cs typeface="Times New Roman" panose="02020603050405020304" pitchFamily="18" charset="0"/>
              </a:rPr>
              <a:t>ahu</a:t>
            </a:r>
            <a:endParaRPr lang="en-US" sz="1200">
              <a:effectLst/>
              <a:latin typeface="+mn-lt"/>
              <a:cs typeface="Times New Roman" panose="02020603050405020304" pitchFamily="18" charset="0"/>
            </a:endParaRPr>
          </a:p>
          <a:p>
            <a:pPr>
              <a:defRPr sz="1200">
                <a:latin typeface="+mn-lt"/>
                <a:cs typeface="Times New Roman" panose="02020603050405020304" pitchFamily="18" charset="0"/>
              </a:defRPr>
            </a:pPr>
            <a:r>
              <a:rPr lang="en-US" sz="1200" b="1" i="0" baseline="0">
                <a:effectLst/>
                <a:latin typeface="+mn-lt"/>
                <a:cs typeface="Times New Roman" panose="02020603050405020304" pitchFamily="18" charset="0"/>
              </a:rPr>
              <a:t>Annual*</a:t>
            </a:r>
            <a:endParaRPr lang="en-US" sz="1200">
              <a:effectLst/>
              <a:latin typeface="+mn-lt"/>
              <a:cs typeface="Times New Roman" panose="02020603050405020304" pitchFamily="18" charset="0"/>
            </a:endParaRPr>
          </a:p>
        </c:rich>
      </c:tx>
      <c:layout>
        <c:manualLayout>
          <c:xMode val="edge"/>
          <c:yMode val="edge"/>
          <c:x val="0.13252763404574427"/>
          <c:y val="7.2959519882651218E-3"/>
        </c:manualLayout>
      </c:layout>
      <c:overlay val="1"/>
    </c:title>
    <c:autoTitleDeleted val="0"/>
    <c:plotArea>
      <c:layout>
        <c:manualLayout>
          <c:layoutTarget val="inner"/>
          <c:xMode val="edge"/>
          <c:yMode val="edge"/>
          <c:x val="0.12958892769820737"/>
          <c:y val="0.16010127015966386"/>
          <c:w val="0.77352294734030358"/>
          <c:h val="0.51083643518016086"/>
        </c:manualLayout>
      </c:layout>
      <c:barChart>
        <c:barDir val="col"/>
        <c:grouping val="stacked"/>
        <c:varyColors val="0"/>
        <c:ser>
          <c:idx val="2"/>
          <c:order val="0"/>
          <c:tx>
            <c:strRef>
              <c:f>'3D Curtailed Energy Oahu'!$A$8</c:f>
              <c:strCache>
                <c:ptCount val="1"/>
                <c:pt idx="0">
                  <c:v>4. MWh taken from uncurtailable distributed renewable generation resources</c:v>
                </c:pt>
              </c:strCache>
            </c:strRef>
          </c:tx>
          <c:spPr>
            <a:solidFill>
              <a:srgbClr val="A16600"/>
            </a:solidFill>
          </c:spPr>
          <c:invertIfNegative val="0"/>
          <c:cat>
            <c:strRef>
              <c:f>'3D Curtailed Energy Oahu'!A_ann</c:f>
              <c:strCache>
                <c:ptCount val="10"/>
                <c:pt idx="0">
                  <c:v>2013*</c:v>
                </c:pt>
                <c:pt idx="1">
                  <c:v>2014*</c:v>
                </c:pt>
                <c:pt idx="2">
                  <c:v>2015</c:v>
                </c:pt>
                <c:pt idx="3">
                  <c:v>2016</c:v>
                </c:pt>
                <c:pt idx="4">
                  <c:v>2017</c:v>
                </c:pt>
                <c:pt idx="5">
                  <c:v>2018</c:v>
                </c:pt>
                <c:pt idx="6">
                  <c:v>2019</c:v>
                </c:pt>
                <c:pt idx="7">
                  <c:v>2020</c:v>
                </c:pt>
                <c:pt idx="8">
                  <c:v>2021</c:v>
                </c:pt>
                <c:pt idx="9">
                  <c:v>2022</c:v>
                </c:pt>
              </c:strCache>
            </c:strRef>
          </c:cat>
          <c:val>
            <c:numRef>
              <c:f>'3D Curtailed Energy Oahu'!A_4._MWh_taken_from_uncurtailable</c:f>
              <c:numCache>
                <c:formatCode>#,##0</c:formatCode>
                <c:ptCount val="10"/>
                <c:pt idx="0">
                  <c:v>264117</c:v>
                </c:pt>
                <c:pt idx="1">
                  <c:v>398522</c:v>
                </c:pt>
                <c:pt idx="2">
                  <c:v>448260.50753221347</c:v>
                </c:pt>
                <c:pt idx="3">
                  <c:v>530177.4167950945</c:v>
                </c:pt>
                <c:pt idx="4">
                  <c:v>633701</c:v>
                </c:pt>
                <c:pt idx="5">
                  <c:v>688594.78461011464</c:v>
                </c:pt>
                <c:pt idx="6">
                  <c:v>880922.1112982661</c:v>
                </c:pt>
                <c:pt idx="7">
                  <c:v>956588.9845455644</c:v>
                </c:pt>
                <c:pt idx="8">
                  <c:v>1020841.2562310933</c:v>
                </c:pt>
                <c:pt idx="9">
                  <c:v>1100523.4793278652</c:v>
                </c:pt>
              </c:numCache>
            </c:numRef>
          </c:val>
          <c:extLst>
            <c:ext xmlns:c16="http://schemas.microsoft.com/office/drawing/2014/chart" uri="{C3380CC4-5D6E-409C-BE32-E72D297353CC}">
              <c16:uniqueId val="{00000000-52E4-4F5E-B28D-1EA3C0C2A8D8}"/>
            </c:ext>
          </c:extLst>
        </c:ser>
        <c:ser>
          <c:idx val="0"/>
          <c:order val="2"/>
          <c:tx>
            <c:strRef>
              <c:f>'3D Curtailed Energy Oahu'!$A$7</c:f>
              <c:strCache>
                <c:ptCount val="1"/>
                <c:pt idx="0">
                  <c:v>3. MWh taken from firm renewable and utility hydro generating facilities</c:v>
                </c:pt>
              </c:strCache>
            </c:strRef>
          </c:tx>
          <c:spPr>
            <a:solidFill>
              <a:srgbClr val="01819C"/>
            </a:solidFill>
          </c:spPr>
          <c:invertIfNegative val="0"/>
          <c:cat>
            <c:strRef>
              <c:f>'3D Curtailed Energy Oahu'!A_ann</c:f>
              <c:strCache>
                <c:ptCount val="10"/>
                <c:pt idx="0">
                  <c:v>2013*</c:v>
                </c:pt>
                <c:pt idx="1">
                  <c:v>2014*</c:v>
                </c:pt>
                <c:pt idx="2">
                  <c:v>2015</c:v>
                </c:pt>
                <c:pt idx="3">
                  <c:v>2016</c:v>
                </c:pt>
                <c:pt idx="4">
                  <c:v>2017</c:v>
                </c:pt>
                <c:pt idx="5">
                  <c:v>2018</c:v>
                </c:pt>
                <c:pt idx="6">
                  <c:v>2019</c:v>
                </c:pt>
                <c:pt idx="7">
                  <c:v>2020</c:v>
                </c:pt>
                <c:pt idx="8">
                  <c:v>2021</c:v>
                </c:pt>
                <c:pt idx="9">
                  <c:v>2022</c:v>
                </c:pt>
              </c:strCache>
            </c:strRef>
          </c:cat>
          <c:val>
            <c:numRef>
              <c:f>'3D Curtailed Energy Oahu'!A_3._MWh_taken_from_firm_renewable</c:f>
              <c:numCache>
                <c:formatCode>#,##0</c:formatCode>
                <c:ptCount val="10"/>
                <c:pt idx="0">
                  <c:v>403077</c:v>
                </c:pt>
                <c:pt idx="1">
                  <c:v>426185</c:v>
                </c:pt>
                <c:pt idx="2">
                  <c:v>439368.67577819998</c:v>
                </c:pt>
                <c:pt idx="3">
                  <c:v>451379.95973830001</c:v>
                </c:pt>
                <c:pt idx="4">
                  <c:v>442477</c:v>
                </c:pt>
                <c:pt idx="5">
                  <c:v>424079.27500000002</c:v>
                </c:pt>
                <c:pt idx="6">
                  <c:v>467001.90350000025</c:v>
                </c:pt>
                <c:pt idx="7">
                  <c:v>397518.84068999998</c:v>
                </c:pt>
                <c:pt idx="8">
                  <c:v>389784.47106775665</c:v>
                </c:pt>
                <c:pt idx="9">
                  <c:v>387367.01732095034</c:v>
                </c:pt>
              </c:numCache>
            </c:numRef>
          </c:val>
          <c:extLst>
            <c:ext xmlns:c16="http://schemas.microsoft.com/office/drawing/2014/chart" uri="{C3380CC4-5D6E-409C-BE32-E72D297353CC}">
              <c16:uniqueId val="{00000001-52E4-4F5E-B28D-1EA3C0C2A8D8}"/>
            </c:ext>
          </c:extLst>
        </c:ser>
        <c:ser>
          <c:idx val="1"/>
          <c:order val="3"/>
          <c:tx>
            <c:strRef>
              <c:f>'3D Curtailed Energy Oahu'!$A$4</c:f>
              <c:strCache>
                <c:ptCount val="1"/>
                <c:pt idx="0">
                  <c:v>2. MWh taken from curtailable renewable resources</c:v>
                </c:pt>
              </c:strCache>
            </c:strRef>
          </c:tx>
          <c:spPr>
            <a:solidFill>
              <a:srgbClr val="458600"/>
            </a:solidFill>
          </c:spPr>
          <c:invertIfNegative val="0"/>
          <c:cat>
            <c:strRef>
              <c:f>'3D Curtailed Energy Oahu'!A_ann</c:f>
              <c:strCache>
                <c:ptCount val="10"/>
                <c:pt idx="0">
                  <c:v>2013*</c:v>
                </c:pt>
                <c:pt idx="1">
                  <c:v>2014*</c:v>
                </c:pt>
                <c:pt idx="2">
                  <c:v>2015</c:v>
                </c:pt>
                <c:pt idx="3">
                  <c:v>2016</c:v>
                </c:pt>
                <c:pt idx="4">
                  <c:v>2017</c:v>
                </c:pt>
                <c:pt idx="5">
                  <c:v>2018</c:v>
                </c:pt>
                <c:pt idx="6">
                  <c:v>2019</c:v>
                </c:pt>
                <c:pt idx="7">
                  <c:v>2020</c:v>
                </c:pt>
                <c:pt idx="8">
                  <c:v>2021</c:v>
                </c:pt>
                <c:pt idx="9">
                  <c:v>2022</c:v>
                </c:pt>
              </c:strCache>
            </c:strRef>
          </c:cat>
          <c:val>
            <c:numRef>
              <c:f>'3D Curtailed Energy Oahu'!A_2._MWh_taken_from_curtailable_renewable_resources</c:f>
              <c:numCache>
                <c:formatCode>#,##0</c:formatCode>
                <c:ptCount val="10"/>
                <c:pt idx="0">
                  <c:v>133814</c:v>
                </c:pt>
                <c:pt idx="1">
                  <c:v>204362</c:v>
                </c:pt>
                <c:pt idx="2">
                  <c:v>236737.64199999999</c:v>
                </c:pt>
                <c:pt idx="3">
                  <c:v>261479.73699999999</c:v>
                </c:pt>
                <c:pt idx="4">
                  <c:v>293227</c:v>
                </c:pt>
                <c:pt idx="5">
                  <c:v>304630</c:v>
                </c:pt>
                <c:pt idx="6">
                  <c:v>307205.68200000003</c:v>
                </c:pt>
                <c:pt idx="7">
                  <c:v>519956.73</c:v>
                </c:pt>
                <c:pt idx="8">
                  <c:v>538115.24300000002</c:v>
                </c:pt>
                <c:pt idx="9">
                  <c:v>555015.04034719942</c:v>
                </c:pt>
              </c:numCache>
            </c:numRef>
          </c:val>
          <c:extLst>
            <c:ext xmlns:c16="http://schemas.microsoft.com/office/drawing/2014/chart" uri="{C3380CC4-5D6E-409C-BE32-E72D297353CC}">
              <c16:uniqueId val="{00000002-52E4-4F5E-B28D-1EA3C0C2A8D8}"/>
            </c:ext>
          </c:extLst>
        </c:ser>
        <c:ser>
          <c:idx val="7"/>
          <c:order val="4"/>
          <c:tx>
            <c:strRef>
              <c:f>'3D Curtailed Energy Oahu'!$A$5</c:f>
              <c:strCache>
                <c:ptCount val="1"/>
                <c:pt idx="0">
                  <c:v>1. MWh curtailed from curtailable renewable resources</c:v>
                </c:pt>
              </c:strCache>
            </c:strRef>
          </c:tx>
          <c:spPr>
            <a:solidFill>
              <a:schemeClr val="accent2"/>
            </a:solidFill>
          </c:spPr>
          <c:invertIfNegative val="0"/>
          <c:cat>
            <c:strRef>
              <c:f>'3D Curtailed Energy Oahu'!A_ann</c:f>
              <c:strCache>
                <c:ptCount val="10"/>
                <c:pt idx="0">
                  <c:v>2013*</c:v>
                </c:pt>
                <c:pt idx="1">
                  <c:v>2014*</c:v>
                </c:pt>
                <c:pt idx="2">
                  <c:v>2015</c:v>
                </c:pt>
                <c:pt idx="3">
                  <c:v>2016</c:v>
                </c:pt>
                <c:pt idx="4">
                  <c:v>2017</c:v>
                </c:pt>
                <c:pt idx="5">
                  <c:v>2018</c:v>
                </c:pt>
                <c:pt idx="6">
                  <c:v>2019</c:v>
                </c:pt>
                <c:pt idx="7">
                  <c:v>2020</c:v>
                </c:pt>
                <c:pt idx="8">
                  <c:v>2021</c:v>
                </c:pt>
                <c:pt idx="9">
                  <c:v>2022</c:v>
                </c:pt>
              </c:strCache>
            </c:strRef>
          </c:cat>
          <c:val>
            <c:numRef>
              <c:f>'3D Curtailed Energy Oahu'!A_1._MWh_curtailed_from_curtailable_renewable_resources</c:f>
              <c:numCache>
                <c:formatCode>#,##0</c:formatCode>
                <c:ptCount val="10"/>
                <c:pt idx="0">
                  <c:v>4860</c:v>
                </c:pt>
                <c:pt idx="1">
                  <c:v>3040</c:v>
                </c:pt>
                <c:pt idx="2">
                  <c:v>3184.2000000000044</c:v>
                </c:pt>
                <c:pt idx="3">
                  <c:v>3373.4259999999995</c:v>
                </c:pt>
                <c:pt idx="4">
                  <c:v>7156.2309799999994</c:v>
                </c:pt>
                <c:pt idx="5">
                  <c:v>5401.0523000000003</c:v>
                </c:pt>
                <c:pt idx="6">
                  <c:v>7583.3631999999998</c:v>
                </c:pt>
                <c:pt idx="7">
                  <c:v>16160.3835</c:v>
                </c:pt>
                <c:pt idx="8">
                  <c:v>40892.741000000002</c:v>
                </c:pt>
                <c:pt idx="9">
                  <c:v>39118.567999999999</c:v>
                </c:pt>
              </c:numCache>
            </c:numRef>
          </c:val>
          <c:extLst>
            <c:ext xmlns:c16="http://schemas.microsoft.com/office/drawing/2014/chart" uri="{C3380CC4-5D6E-409C-BE32-E72D297353CC}">
              <c16:uniqueId val="{00000003-52E4-4F5E-B28D-1EA3C0C2A8D8}"/>
            </c:ext>
          </c:extLst>
        </c:ser>
        <c:dLbls>
          <c:showLegendKey val="0"/>
          <c:showVal val="0"/>
          <c:showCatName val="0"/>
          <c:showSerName val="0"/>
          <c:showPercent val="0"/>
          <c:showBubbleSize val="0"/>
        </c:dLbls>
        <c:gapWidth val="150"/>
        <c:overlap val="100"/>
        <c:axId val="137144576"/>
        <c:axId val="137154560"/>
      </c:barChart>
      <c:lineChart>
        <c:grouping val="standard"/>
        <c:varyColors val="0"/>
        <c:ser>
          <c:idx val="3"/>
          <c:order val="1"/>
          <c:tx>
            <c:strRef>
              <c:f>'3D Curtailed Energy Oahu'!$A$9</c:f>
              <c:strCache>
                <c:ptCount val="1"/>
                <c:pt idx="0">
                  <c:v>1/(1+2+3+4) = % Curtailed of all renewable energy resources</c:v>
                </c:pt>
              </c:strCache>
            </c:strRef>
          </c:tx>
          <c:spPr>
            <a:ln>
              <a:solidFill>
                <a:srgbClr val="E80202"/>
              </a:solidFill>
            </a:ln>
          </c:spPr>
          <c:marker>
            <c:symbol val="circle"/>
            <c:size val="7"/>
            <c:spPr>
              <a:solidFill>
                <a:srgbClr val="E80202"/>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'3D Curtailed Energy Oahu'!$S$1:$AC$2</c:f>
              <c:multiLvlStrCache>
                <c:ptCount val="1"/>
                <c:lvl>
                  <c:pt idx="0">
                    <c:v>Annual</c:v>
                  </c:pt>
                </c:lvl>
                <c:lvl>
                  <c:pt idx="0">
                    <c:v>2022</c:v>
                  </c:pt>
                </c:lvl>
              </c:multiLvlStrCache>
            </c:multiLvlStrRef>
          </c:cat>
          <c:val>
            <c:numRef>
              <c:f>'3D Curtailed Energy Oahu'!A_1_Curtailed_of_all_renewable_energy_resources</c:f>
              <c:numCache>
                <c:formatCode>0.00%</c:formatCode>
                <c:ptCount val="10"/>
                <c:pt idx="0">
                  <c:v>6.0307643435401331E-3</c:v>
                </c:pt>
                <c:pt idx="1">
                  <c:v>2.9454253378276905E-3</c:v>
                </c:pt>
                <c:pt idx="2">
                  <c:v>2.8239963678126211E-3</c:v>
                </c:pt>
                <c:pt idx="3">
                  <c:v>2.7065127363756678E-3</c:v>
                </c:pt>
                <c:pt idx="4">
                  <c:v>5.1986288869296012E-3</c:v>
                </c:pt>
                <c:pt idx="5">
                  <c:v>3.7963259250179981E-3</c:v>
                </c:pt>
                <c:pt idx="6">
                  <c:v>4.5608369732826337E-3</c:v>
                </c:pt>
                <c:pt idx="7">
                  <c:v>8.5494499457880561E-3</c:v>
                </c:pt>
                <c:pt idx="8">
                  <c:v>2.05528991430814E-2</c:v>
                </c:pt>
                <c:pt idx="9">
                  <c:v>1.8788720027847552E-2</c:v>
                </c:pt>
              </c:numCache>
            </c:numRef>
          </c:val>
          <c:smooth val="0"/>
          <c:extLst>
            <c:ext xmlns:c16="http://schemas.microsoft.com/office/drawing/2014/chart" uri="{C3380CC4-5D6E-409C-BE32-E72D297353CC}">
              <c16:uniqueId val="{00000004-52E4-4F5E-B28D-1EA3C0C2A8D8}"/>
            </c:ext>
          </c:extLst>
        </c:ser>
        <c:dLbls>
          <c:showLegendKey val="0"/>
          <c:showVal val="0"/>
          <c:showCatName val="0"/>
          <c:showSerName val="0"/>
          <c:showPercent val="0"/>
          <c:showBubbleSize val="0"/>
        </c:dLbls>
        <c:marker val="1"/>
        <c:smooth val="0"/>
        <c:axId val="137162752"/>
        <c:axId val="137156480"/>
      </c:lineChart>
      <c:catAx>
        <c:axId val="137144576"/>
        <c:scaling>
          <c:orientation val="minMax"/>
        </c:scaling>
        <c:delete val="0"/>
        <c:axPos val="b"/>
        <c:numFmt formatCode="General" sourceLinked="1"/>
        <c:majorTickMark val="none"/>
        <c:minorTickMark val="none"/>
        <c:tickLblPos val="nextTo"/>
        <c:crossAx val="137154560"/>
        <c:crosses val="autoZero"/>
        <c:auto val="1"/>
        <c:lblAlgn val="ctr"/>
        <c:lblOffset val="100"/>
        <c:noMultiLvlLbl val="0"/>
      </c:catAx>
      <c:valAx>
        <c:axId val="137154560"/>
        <c:scaling>
          <c:orientation val="minMax"/>
        </c:scaling>
        <c:delete val="0"/>
        <c:axPos val="l"/>
        <c:majorGridlines/>
        <c:title>
          <c:tx>
            <c:rich>
              <a:bodyPr/>
              <a:lstStyle/>
              <a:p>
                <a:pPr>
                  <a:defRPr/>
                </a:pPr>
                <a:r>
                  <a:rPr lang="en-US"/>
                  <a:t>MWh Taken/Curtailed</a:t>
                </a:r>
              </a:p>
            </c:rich>
          </c:tx>
          <c:overlay val="0"/>
        </c:title>
        <c:numFmt formatCode="#,##0" sourceLinked="1"/>
        <c:majorTickMark val="none"/>
        <c:minorTickMark val="none"/>
        <c:tickLblPos val="nextTo"/>
        <c:txPr>
          <a:bodyPr/>
          <a:lstStyle/>
          <a:p>
            <a:pPr>
              <a:defRPr sz="900"/>
            </a:pPr>
            <a:endParaRPr lang="en-US"/>
          </a:p>
        </c:txPr>
        <c:crossAx val="137144576"/>
        <c:crosses val="autoZero"/>
        <c:crossBetween val="between"/>
      </c:valAx>
      <c:valAx>
        <c:axId val="137156480"/>
        <c:scaling>
          <c:orientation val="minMax"/>
          <c:max val="1"/>
        </c:scaling>
        <c:delete val="0"/>
        <c:axPos val="r"/>
        <c:title>
          <c:tx>
            <c:rich>
              <a:bodyPr rot="-5400000" vert="horz"/>
              <a:lstStyle/>
              <a:p>
                <a:pPr>
                  <a:defRPr/>
                </a:pPr>
                <a:r>
                  <a:rPr lang="en-US"/>
                  <a:t>%</a:t>
                </a:r>
                <a:r>
                  <a:rPr lang="en-US" baseline="0"/>
                  <a:t> Curtailed</a:t>
                </a:r>
                <a:endParaRPr lang="en-US"/>
              </a:p>
            </c:rich>
          </c:tx>
          <c:overlay val="0"/>
        </c:title>
        <c:numFmt formatCode="0%" sourceLinked="0"/>
        <c:majorTickMark val="out"/>
        <c:minorTickMark val="none"/>
        <c:tickLblPos val="nextTo"/>
        <c:crossAx val="137162752"/>
        <c:crosses val="max"/>
        <c:crossBetween val="between"/>
      </c:valAx>
      <c:catAx>
        <c:axId val="137162752"/>
        <c:scaling>
          <c:orientation val="minMax"/>
        </c:scaling>
        <c:delete val="1"/>
        <c:axPos val="b"/>
        <c:numFmt formatCode="General" sourceLinked="1"/>
        <c:majorTickMark val="out"/>
        <c:minorTickMark val="none"/>
        <c:tickLblPos val="nextTo"/>
        <c:crossAx val="137156480"/>
        <c:crosses val="autoZero"/>
        <c:auto val="1"/>
        <c:lblAlgn val="ctr"/>
        <c:lblOffset val="100"/>
        <c:noMultiLvlLbl val="0"/>
      </c:catAx>
    </c:plotArea>
    <c:legend>
      <c:legendPos val="b"/>
      <c:layout>
        <c:manualLayout>
          <c:xMode val="edge"/>
          <c:yMode val="edge"/>
          <c:x val="0"/>
          <c:y val="0.72930793725190146"/>
          <c:w val="1"/>
          <c:h val="0.14739369770538627"/>
        </c:manualLayout>
      </c:layout>
      <c:overlay val="0"/>
      <c:txPr>
        <a:bodyPr/>
        <a:lstStyle/>
        <a:p>
          <a:pPr>
            <a:defRPr sz="900"/>
          </a:pPr>
          <a:endParaRPr lang="en-US"/>
        </a:p>
      </c:txPr>
    </c:legend>
    <c:plotVisOnly val="1"/>
    <c:dispBlanksAs val="gap"/>
    <c:showDLblsOverMax val="0"/>
  </c:chart>
  <c:printSettings>
    <c:headerFooter/>
    <c:pageMargins b="0.75" l="0.7" r="0.7" t="0.75" header="0.3" footer="0.3"/>
    <c:pageSetup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nchor="b" anchorCtr="0"/>
          <a:lstStyle/>
          <a:p>
            <a:pPr algn="ctr">
              <a:defRPr sz="1200"/>
            </a:pPr>
            <a:r>
              <a:rPr lang="en-US" sz="1200" b="1">
                <a:effectLst/>
              </a:rPr>
              <a:t>Estimated Curtailed Energy as a Percent of Available IPP Curtailable Energy</a:t>
            </a:r>
          </a:p>
          <a:p>
            <a:pPr algn="ctr">
              <a:defRPr sz="1200"/>
            </a:pPr>
            <a:r>
              <a:rPr lang="en-US" sz="1200" b="1">
                <a:effectLst/>
              </a:rPr>
              <a:t>O</a:t>
            </a:r>
            <a:r>
              <a:rPr lang="en-US" sz="1200" b="1" i="0" u="none" strike="noStrike" baseline="0">
                <a:effectLst/>
              </a:rPr>
              <a:t>‘</a:t>
            </a:r>
            <a:r>
              <a:rPr lang="en-US" sz="1200" b="1">
                <a:effectLst/>
              </a:rPr>
              <a:t>ahu</a:t>
            </a:r>
          </a:p>
          <a:p>
            <a:pPr algn="ctr">
              <a:defRPr sz="1200"/>
            </a:pPr>
            <a:r>
              <a:rPr lang="en-US" sz="1200" b="1">
                <a:effectLst/>
              </a:rPr>
              <a:t>Annual</a:t>
            </a:r>
            <a:endParaRPr lang="en-US" sz="1200">
              <a:effectLst/>
            </a:endParaRPr>
          </a:p>
        </c:rich>
      </c:tx>
      <c:layout>
        <c:manualLayout>
          <c:xMode val="edge"/>
          <c:yMode val="edge"/>
          <c:x val="0.1189649793775778"/>
          <c:y val="5.5496987540489311E-2"/>
        </c:manualLayout>
      </c:layout>
      <c:overlay val="0"/>
    </c:title>
    <c:autoTitleDeleted val="0"/>
    <c:plotArea>
      <c:layout>
        <c:manualLayout>
          <c:layoutTarget val="inner"/>
          <c:xMode val="edge"/>
          <c:yMode val="edge"/>
          <c:x val="0.11540235274037158"/>
          <c:y val="0.1726038601965251"/>
          <c:w val="0.77461570412877356"/>
          <c:h val="0.54471050564434731"/>
        </c:manualLayout>
      </c:layout>
      <c:barChart>
        <c:barDir val="col"/>
        <c:grouping val="stacked"/>
        <c:varyColors val="0"/>
        <c:ser>
          <c:idx val="1"/>
          <c:order val="0"/>
          <c:tx>
            <c:strRef>
              <c:f>'3D Curtailed Energy Oahu'!$A$4</c:f>
              <c:strCache>
                <c:ptCount val="1"/>
                <c:pt idx="0">
                  <c:v>2. MWh taken from curtailable renewable resources</c:v>
                </c:pt>
              </c:strCache>
            </c:strRef>
          </c:tx>
          <c:spPr>
            <a:solidFill>
              <a:srgbClr val="458600"/>
            </a:solidFill>
          </c:spPr>
          <c:invertIfNegative val="0"/>
          <c:cat>
            <c:strRef>
              <c:f>'3D Curtailed Energy Oahu'!A_ann</c:f>
              <c:strCache>
                <c:ptCount val="10"/>
                <c:pt idx="0">
                  <c:v>2013*</c:v>
                </c:pt>
                <c:pt idx="1">
                  <c:v>2014*</c:v>
                </c:pt>
                <c:pt idx="2">
                  <c:v>2015</c:v>
                </c:pt>
                <c:pt idx="3">
                  <c:v>2016</c:v>
                </c:pt>
                <c:pt idx="4">
                  <c:v>2017</c:v>
                </c:pt>
                <c:pt idx="5">
                  <c:v>2018</c:v>
                </c:pt>
                <c:pt idx="6">
                  <c:v>2019</c:v>
                </c:pt>
                <c:pt idx="7">
                  <c:v>2020</c:v>
                </c:pt>
                <c:pt idx="8">
                  <c:v>2021</c:v>
                </c:pt>
                <c:pt idx="9">
                  <c:v>2022</c:v>
                </c:pt>
              </c:strCache>
            </c:strRef>
          </c:cat>
          <c:val>
            <c:numRef>
              <c:f>'3D Curtailed Energy Oahu'!A_2._MWh_taken_from_curtailable_renewable_resources</c:f>
              <c:numCache>
                <c:formatCode>#,##0</c:formatCode>
                <c:ptCount val="10"/>
                <c:pt idx="0">
                  <c:v>133814</c:v>
                </c:pt>
                <c:pt idx="1">
                  <c:v>204362</c:v>
                </c:pt>
                <c:pt idx="2">
                  <c:v>236737.64199999999</c:v>
                </c:pt>
                <c:pt idx="3">
                  <c:v>261479.73699999999</c:v>
                </c:pt>
                <c:pt idx="4">
                  <c:v>293227</c:v>
                </c:pt>
                <c:pt idx="5">
                  <c:v>304630</c:v>
                </c:pt>
                <c:pt idx="6">
                  <c:v>307205.68200000003</c:v>
                </c:pt>
                <c:pt idx="7">
                  <c:v>519956.73</c:v>
                </c:pt>
                <c:pt idx="8">
                  <c:v>538115.24300000002</c:v>
                </c:pt>
                <c:pt idx="9">
                  <c:v>555015.04034719942</c:v>
                </c:pt>
              </c:numCache>
            </c:numRef>
          </c:val>
          <c:extLst>
            <c:ext xmlns:c16="http://schemas.microsoft.com/office/drawing/2014/chart" uri="{C3380CC4-5D6E-409C-BE32-E72D297353CC}">
              <c16:uniqueId val="{00000000-A034-4879-9D90-8160D4961668}"/>
            </c:ext>
          </c:extLst>
        </c:ser>
        <c:ser>
          <c:idx val="7"/>
          <c:order val="1"/>
          <c:tx>
            <c:strRef>
              <c:f>'3D Curtailed Energy Oahu'!$A$5</c:f>
              <c:strCache>
                <c:ptCount val="1"/>
                <c:pt idx="0">
                  <c:v>1. MWh curtailed from curtailable renewable resources</c:v>
                </c:pt>
              </c:strCache>
            </c:strRef>
          </c:tx>
          <c:spPr>
            <a:solidFill>
              <a:schemeClr val="accent2"/>
            </a:solidFill>
          </c:spPr>
          <c:invertIfNegative val="0"/>
          <c:cat>
            <c:strRef>
              <c:f>'3D Curtailed Energy Oahu'!A_ann</c:f>
              <c:strCache>
                <c:ptCount val="10"/>
                <c:pt idx="0">
                  <c:v>2013*</c:v>
                </c:pt>
                <c:pt idx="1">
                  <c:v>2014*</c:v>
                </c:pt>
                <c:pt idx="2">
                  <c:v>2015</c:v>
                </c:pt>
                <c:pt idx="3">
                  <c:v>2016</c:v>
                </c:pt>
                <c:pt idx="4">
                  <c:v>2017</c:v>
                </c:pt>
                <c:pt idx="5">
                  <c:v>2018</c:v>
                </c:pt>
                <c:pt idx="6">
                  <c:v>2019</c:v>
                </c:pt>
                <c:pt idx="7">
                  <c:v>2020</c:v>
                </c:pt>
                <c:pt idx="8">
                  <c:v>2021</c:v>
                </c:pt>
                <c:pt idx="9">
                  <c:v>2022</c:v>
                </c:pt>
              </c:strCache>
            </c:strRef>
          </c:cat>
          <c:val>
            <c:numRef>
              <c:f>'3D Curtailed Energy Oahu'!A_1._MWh_curtailed_from_curtailable_renewable_resources</c:f>
              <c:numCache>
                <c:formatCode>#,##0</c:formatCode>
                <c:ptCount val="10"/>
                <c:pt idx="0">
                  <c:v>4860</c:v>
                </c:pt>
                <c:pt idx="1">
                  <c:v>3040</c:v>
                </c:pt>
                <c:pt idx="2">
                  <c:v>3184.2000000000044</c:v>
                </c:pt>
                <c:pt idx="3">
                  <c:v>3373.4259999999995</c:v>
                </c:pt>
                <c:pt idx="4">
                  <c:v>7156.2309799999994</c:v>
                </c:pt>
                <c:pt idx="5">
                  <c:v>5401.0523000000003</c:v>
                </c:pt>
                <c:pt idx="6">
                  <c:v>7583.3631999999998</c:v>
                </c:pt>
                <c:pt idx="7">
                  <c:v>16160.3835</c:v>
                </c:pt>
                <c:pt idx="8">
                  <c:v>40892.741000000002</c:v>
                </c:pt>
                <c:pt idx="9">
                  <c:v>39118.567999999999</c:v>
                </c:pt>
              </c:numCache>
            </c:numRef>
          </c:val>
          <c:extLst>
            <c:ext xmlns:c16="http://schemas.microsoft.com/office/drawing/2014/chart" uri="{C3380CC4-5D6E-409C-BE32-E72D297353CC}">
              <c16:uniqueId val="{00000001-A034-4879-9D90-8160D4961668}"/>
            </c:ext>
          </c:extLst>
        </c:ser>
        <c:dLbls>
          <c:showLegendKey val="0"/>
          <c:showVal val="0"/>
          <c:showCatName val="0"/>
          <c:showSerName val="0"/>
          <c:showPercent val="0"/>
          <c:showBubbleSize val="0"/>
        </c:dLbls>
        <c:gapWidth val="150"/>
        <c:overlap val="100"/>
        <c:axId val="137086080"/>
        <c:axId val="137087616"/>
      </c:barChart>
      <c:lineChart>
        <c:grouping val="standard"/>
        <c:varyColors val="0"/>
        <c:ser>
          <c:idx val="8"/>
          <c:order val="2"/>
          <c:tx>
            <c:strRef>
              <c:f>'3D Curtailed Energy Oahu'!$A$6</c:f>
              <c:strCache>
                <c:ptCount val="1"/>
                <c:pt idx="0">
                  <c:v>1/(1+2) = % Curtailed of curtailable renewable resources</c:v>
                </c:pt>
              </c:strCache>
            </c:strRef>
          </c:tx>
          <c:spPr>
            <a:ln>
              <a:solidFill>
                <a:srgbClr val="0000FF"/>
              </a:solidFill>
            </a:ln>
          </c:spPr>
          <c:marker>
            <c:symbol val="diamond"/>
            <c:size val="10"/>
            <c:spPr>
              <a:solidFill>
                <a:srgbClr val="0000FF"/>
              </a:solidFill>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'3D Curtailed Energy Oahu'!A_ann</c:f>
              <c:strCache>
                <c:ptCount val="10"/>
                <c:pt idx="0">
                  <c:v>2013*</c:v>
                </c:pt>
                <c:pt idx="1">
                  <c:v>2014*</c:v>
                </c:pt>
                <c:pt idx="2">
                  <c:v>2015</c:v>
                </c:pt>
                <c:pt idx="3">
                  <c:v>2016</c:v>
                </c:pt>
                <c:pt idx="4">
                  <c:v>2017</c:v>
                </c:pt>
                <c:pt idx="5">
                  <c:v>2018</c:v>
                </c:pt>
                <c:pt idx="6">
                  <c:v>2019</c:v>
                </c:pt>
                <c:pt idx="7">
                  <c:v>2020</c:v>
                </c:pt>
                <c:pt idx="8">
                  <c:v>2021</c:v>
                </c:pt>
                <c:pt idx="9">
                  <c:v>2022</c:v>
                </c:pt>
              </c:strCache>
            </c:strRef>
          </c:cat>
          <c:val>
            <c:numRef>
              <c:f>'3D Curtailed Energy Oahu'!A_1_Curtailed</c:f>
              <c:numCache>
                <c:formatCode>0.00%</c:formatCode>
                <c:ptCount val="10"/>
                <c:pt idx="0">
                  <c:v>3.5046223517025542E-2</c:v>
                </c:pt>
                <c:pt idx="1">
                  <c:v>1.4657524999758923E-2</c:v>
                </c:pt>
                <c:pt idx="2">
                  <c:v>1.3271822079458711E-2</c:v>
                </c:pt>
                <c:pt idx="3">
                  <c:v>1.2736967011415301E-2</c:v>
                </c:pt>
                <c:pt idx="4">
                  <c:v>2.3823670038613017E-2</c:v>
                </c:pt>
                <c:pt idx="5">
                  <c:v>1.7421004315315163E-2</c:v>
                </c:pt>
                <c:pt idx="6">
                  <c:v>2.4090302110678401E-2</c:v>
                </c:pt>
                <c:pt idx="7">
                  <c:v>3.0143383027820471E-2</c:v>
                </c:pt>
                <c:pt idx="8">
                  <c:v>7.0625521806276154E-2</c:v>
                </c:pt>
                <c:pt idx="9">
                  <c:v>6.5841365393926543E-2</c:v>
                </c:pt>
              </c:numCache>
            </c:numRef>
          </c:val>
          <c:smooth val="0"/>
          <c:extLst>
            <c:ext xmlns:c16="http://schemas.microsoft.com/office/drawing/2014/chart" uri="{C3380CC4-5D6E-409C-BE32-E72D297353CC}">
              <c16:uniqueId val="{00000002-A034-4879-9D90-8160D4961668}"/>
            </c:ext>
          </c:extLst>
        </c:ser>
        <c:dLbls>
          <c:showLegendKey val="0"/>
          <c:showVal val="0"/>
          <c:showCatName val="0"/>
          <c:showSerName val="0"/>
          <c:showPercent val="0"/>
          <c:showBubbleSize val="0"/>
        </c:dLbls>
        <c:marker val="1"/>
        <c:smooth val="0"/>
        <c:axId val="137095808"/>
        <c:axId val="137093888"/>
      </c:lineChart>
      <c:catAx>
        <c:axId val="137086080"/>
        <c:scaling>
          <c:orientation val="minMax"/>
        </c:scaling>
        <c:delete val="0"/>
        <c:axPos val="b"/>
        <c:numFmt formatCode="General" sourceLinked="1"/>
        <c:majorTickMark val="none"/>
        <c:minorTickMark val="none"/>
        <c:tickLblPos val="nextTo"/>
        <c:crossAx val="137087616"/>
        <c:crosses val="autoZero"/>
        <c:auto val="1"/>
        <c:lblAlgn val="ctr"/>
        <c:lblOffset val="100"/>
        <c:noMultiLvlLbl val="0"/>
      </c:catAx>
      <c:valAx>
        <c:axId val="137087616"/>
        <c:scaling>
          <c:orientation val="minMax"/>
        </c:scaling>
        <c:delete val="0"/>
        <c:axPos val="l"/>
        <c:majorGridlines/>
        <c:title>
          <c:tx>
            <c:rich>
              <a:bodyPr/>
              <a:lstStyle/>
              <a:p>
                <a:pPr>
                  <a:defRPr/>
                </a:pPr>
                <a:r>
                  <a:rPr lang="en-US"/>
                  <a:t>MWh Taken/Curtailed</a:t>
                </a:r>
              </a:p>
            </c:rich>
          </c:tx>
          <c:layout>
            <c:manualLayout>
              <c:xMode val="edge"/>
              <c:yMode val="edge"/>
              <c:x val="1.3969632267511732E-2"/>
              <c:y val="0.3264655811251978"/>
            </c:manualLayout>
          </c:layout>
          <c:overlay val="0"/>
        </c:title>
        <c:numFmt formatCode="#,##0" sourceLinked="1"/>
        <c:majorTickMark val="none"/>
        <c:minorTickMark val="none"/>
        <c:tickLblPos val="nextTo"/>
        <c:txPr>
          <a:bodyPr/>
          <a:lstStyle/>
          <a:p>
            <a:pPr>
              <a:defRPr sz="900"/>
            </a:pPr>
            <a:endParaRPr lang="en-US"/>
          </a:p>
        </c:txPr>
        <c:crossAx val="137086080"/>
        <c:crosses val="autoZero"/>
        <c:crossBetween val="between"/>
      </c:valAx>
      <c:valAx>
        <c:axId val="137093888"/>
        <c:scaling>
          <c:orientation val="minMax"/>
          <c:max val="1"/>
        </c:scaling>
        <c:delete val="0"/>
        <c:axPos val="r"/>
        <c:title>
          <c:tx>
            <c:rich>
              <a:bodyPr rot="-5400000" vert="horz"/>
              <a:lstStyle/>
              <a:p>
                <a:pPr>
                  <a:defRPr/>
                </a:pPr>
                <a:r>
                  <a:rPr lang="en-US"/>
                  <a:t>%</a:t>
                </a:r>
                <a:r>
                  <a:rPr lang="en-US" baseline="0"/>
                  <a:t> Curtailed</a:t>
                </a:r>
                <a:endParaRPr lang="en-US"/>
              </a:p>
            </c:rich>
          </c:tx>
          <c:layout>
            <c:manualLayout>
              <c:xMode val="edge"/>
              <c:yMode val="edge"/>
              <c:x val="0.95746951046601625"/>
              <c:y val="0.37445135729098955"/>
            </c:manualLayout>
          </c:layout>
          <c:overlay val="0"/>
        </c:title>
        <c:numFmt formatCode="0%" sourceLinked="0"/>
        <c:majorTickMark val="out"/>
        <c:minorTickMark val="none"/>
        <c:tickLblPos val="nextTo"/>
        <c:crossAx val="137095808"/>
        <c:crosses val="max"/>
        <c:crossBetween val="between"/>
      </c:valAx>
      <c:catAx>
        <c:axId val="137095808"/>
        <c:scaling>
          <c:orientation val="minMax"/>
        </c:scaling>
        <c:delete val="1"/>
        <c:axPos val="b"/>
        <c:numFmt formatCode="General" sourceLinked="1"/>
        <c:majorTickMark val="out"/>
        <c:minorTickMark val="none"/>
        <c:tickLblPos val="nextTo"/>
        <c:crossAx val="137093888"/>
        <c:crosses val="autoZero"/>
        <c:auto val="1"/>
        <c:lblAlgn val="ctr"/>
        <c:lblOffset val="100"/>
        <c:noMultiLvlLbl val="0"/>
      </c:catAx>
      <c:spPr>
        <a:solidFill>
          <a:schemeClr val="bg1"/>
        </a:solidFill>
      </c:spPr>
    </c:plotArea>
    <c:legend>
      <c:legendPos val="b"/>
      <c:layout>
        <c:manualLayout>
          <c:xMode val="edge"/>
          <c:yMode val="edge"/>
          <c:x val="0"/>
          <c:y val="0.76297687425924354"/>
          <c:w val="1"/>
          <c:h val="9.4225611261271533E-2"/>
        </c:manualLayout>
      </c:layout>
      <c:overlay val="0"/>
      <c:txPr>
        <a:bodyPr/>
        <a:lstStyle/>
        <a:p>
          <a:pPr>
            <a:defRPr sz="900"/>
          </a:pPr>
          <a:endParaRPr lang="en-US"/>
        </a:p>
      </c:txPr>
    </c:legend>
    <c:plotVisOnly val="1"/>
    <c:dispBlanksAs val="gap"/>
    <c:showDLblsOverMax val="0"/>
  </c:chart>
  <c:printSettings>
    <c:headerFooter/>
    <c:pageMargins b="0.75" l="0.7" r="0.7" t="0.75" header="0.3" footer="0.3"/>
    <c:pageSetup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nchor="b" anchorCtr="0"/>
          <a:lstStyle/>
          <a:p>
            <a:pPr>
              <a:defRPr sz="1200">
                <a:latin typeface="Times New Roman" panose="02020603050405020304" pitchFamily="18" charset="0"/>
                <a:cs typeface="Times New Roman" panose="02020603050405020304" pitchFamily="18" charset="0"/>
              </a:defRPr>
            </a:pPr>
            <a:r>
              <a:rPr lang="en-US" sz="1200">
                <a:latin typeface="Times New Roman" panose="02020603050405020304" pitchFamily="18" charset="0"/>
                <a:cs typeface="Times New Roman" panose="02020603050405020304" pitchFamily="18" charset="0"/>
              </a:rPr>
              <a:t>Estimated Curtailed Energy as a Percent of Available IPP Curtailable Energy</a:t>
            </a:r>
          </a:p>
          <a:p>
            <a:pPr>
              <a:defRPr sz="1200">
                <a:latin typeface="Times New Roman" panose="02020603050405020304" pitchFamily="18" charset="0"/>
                <a:cs typeface="Times New Roman" panose="02020603050405020304" pitchFamily="18" charset="0"/>
              </a:defRPr>
            </a:pPr>
            <a:r>
              <a:rPr lang="en-US" sz="1200" b="1" i="0" baseline="0">
                <a:effectLst/>
                <a:latin typeface="Times New Roman" panose="02020603050405020304" pitchFamily="18" charset="0"/>
                <a:cs typeface="Times New Roman" panose="02020603050405020304" pitchFamily="18" charset="0"/>
              </a:rPr>
              <a:t>Maui County - Maui Division</a:t>
            </a:r>
            <a:endParaRPr lang="en-US" sz="1200">
              <a:effectLst/>
              <a:latin typeface="Times New Roman" panose="02020603050405020304" pitchFamily="18" charset="0"/>
              <a:cs typeface="Times New Roman" panose="02020603050405020304" pitchFamily="18" charset="0"/>
            </a:endParaRPr>
          </a:p>
          <a:p>
            <a:pPr>
              <a:defRPr sz="1200">
                <a:latin typeface="Times New Roman" panose="02020603050405020304" pitchFamily="18" charset="0"/>
                <a:cs typeface="Times New Roman" panose="02020603050405020304" pitchFamily="18" charset="0"/>
              </a:defRPr>
            </a:pPr>
            <a:r>
              <a:rPr lang="en-US" sz="1200" b="1" i="0" baseline="0">
                <a:effectLst/>
                <a:latin typeface="Times New Roman" panose="02020603050405020304" pitchFamily="18" charset="0"/>
                <a:cs typeface="Times New Roman" panose="02020603050405020304" pitchFamily="18" charset="0"/>
              </a:rPr>
              <a:t>Quarterly (8 Rolling Quarters)</a:t>
            </a:r>
            <a:endParaRPr lang="en-US" sz="1200">
              <a:effectLst/>
              <a:latin typeface="Times New Roman" panose="02020603050405020304" pitchFamily="18" charset="0"/>
              <a:cs typeface="Times New Roman" panose="02020603050405020304" pitchFamily="18" charset="0"/>
            </a:endParaRPr>
          </a:p>
        </c:rich>
      </c:tx>
      <c:layout>
        <c:manualLayout>
          <c:xMode val="edge"/>
          <c:yMode val="edge"/>
          <c:x val="0.12167619047619047"/>
          <c:y val="3.7721581843961363E-2"/>
        </c:manualLayout>
      </c:layout>
      <c:overlay val="1"/>
    </c:title>
    <c:autoTitleDeleted val="0"/>
    <c:plotArea>
      <c:layout>
        <c:manualLayout>
          <c:layoutTarget val="inner"/>
          <c:xMode val="edge"/>
          <c:yMode val="edge"/>
          <c:x val="0.12108665574737214"/>
          <c:y val="0.16743125454801655"/>
          <c:w val="0.76753833584878173"/>
          <c:h val="0.6408314134758174"/>
        </c:manualLayout>
      </c:layout>
      <c:barChart>
        <c:barDir val="col"/>
        <c:grouping val="stacked"/>
        <c:varyColors val="0"/>
        <c:ser>
          <c:idx val="1"/>
          <c:order val="0"/>
          <c:tx>
            <c:strRef>
              <c:f>'3E Curtailed Energy Maui'!$A$15</c:f>
              <c:strCache>
                <c:ptCount val="1"/>
                <c:pt idx="0">
                  <c:v>2. MWh taken from curtailable renewable resources</c:v>
                </c:pt>
              </c:strCache>
            </c:strRef>
          </c:tx>
          <c:spPr>
            <a:solidFill>
              <a:srgbClr val="458600"/>
            </a:solidFill>
          </c:spPr>
          <c:invertIfNegative val="0"/>
          <c:cat>
            <c:strRef>
              <c:f>'3E Curtailed Energy Maui'!B_qtr</c:f>
              <c:strCache>
                <c:ptCount val="8"/>
                <c:pt idx="0">
                  <c:v>Q3 2021</c:v>
                </c:pt>
                <c:pt idx="1">
                  <c:v>Q4 2021</c:v>
                </c:pt>
                <c:pt idx="2">
                  <c:v>Q1 2022</c:v>
                </c:pt>
                <c:pt idx="3">
                  <c:v>Q2 2022</c:v>
                </c:pt>
                <c:pt idx="4">
                  <c:v>Q3 2022</c:v>
                </c:pt>
                <c:pt idx="5">
                  <c:v>Q4 2022</c:v>
                </c:pt>
                <c:pt idx="6">
                  <c:v>Q1 2023</c:v>
                </c:pt>
                <c:pt idx="7">
                  <c:v>Q2 2023</c:v>
                </c:pt>
              </c:strCache>
            </c:strRef>
          </c:cat>
          <c:val>
            <c:numRef>
              <c:f>'3E Curtailed Energy Maui'!B_2._MWh_taken_from_curtailable_renewable_resources</c:f>
              <c:numCache>
                <c:formatCode>#,##0</c:formatCode>
                <c:ptCount val="8"/>
                <c:pt idx="0">
                  <c:v>90694.614000000001</c:v>
                </c:pt>
                <c:pt idx="1">
                  <c:v>64212.58</c:v>
                </c:pt>
                <c:pt idx="2">
                  <c:v>37278.35</c:v>
                </c:pt>
                <c:pt idx="3">
                  <c:v>67141.528000000006</c:v>
                </c:pt>
                <c:pt idx="4">
                  <c:v>80449.998999999996</c:v>
                </c:pt>
                <c:pt idx="5">
                  <c:v>57464.618000000009</c:v>
                </c:pt>
                <c:pt idx="6">
                  <c:v>39966.303000000007</c:v>
                </c:pt>
                <c:pt idx="7">
                  <c:v>56123.445</c:v>
                </c:pt>
              </c:numCache>
            </c:numRef>
          </c:val>
          <c:extLst>
            <c:ext xmlns:c16="http://schemas.microsoft.com/office/drawing/2014/chart" uri="{C3380CC4-5D6E-409C-BE32-E72D297353CC}">
              <c16:uniqueId val="{00000000-C378-4B18-B235-FFD3455E281C}"/>
            </c:ext>
          </c:extLst>
        </c:ser>
        <c:ser>
          <c:idx val="7"/>
          <c:order val="1"/>
          <c:tx>
            <c:strRef>
              <c:f>'3E Curtailed Energy Maui'!$A$16</c:f>
              <c:strCache>
                <c:ptCount val="1"/>
                <c:pt idx="0">
                  <c:v>1. MWh curtailed from curtailable renewable resources</c:v>
                </c:pt>
              </c:strCache>
            </c:strRef>
          </c:tx>
          <c:spPr>
            <a:solidFill>
              <a:schemeClr val="accent2"/>
            </a:solidFill>
          </c:spPr>
          <c:invertIfNegative val="0"/>
          <c:cat>
            <c:strRef>
              <c:f>'3E Curtailed Energy Maui'!B_qtr</c:f>
              <c:strCache>
                <c:ptCount val="8"/>
                <c:pt idx="0">
                  <c:v>Q3 2021</c:v>
                </c:pt>
                <c:pt idx="1">
                  <c:v>Q4 2021</c:v>
                </c:pt>
                <c:pt idx="2">
                  <c:v>Q1 2022</c:v>
                </c:pt>
                <c:pt idx="3">
                  <c:v>Q2 2022</c:v>
                </c:pt>
                <c:pt idx="4">
                  <c:v>Q3 2022</c:v>
                </c:pt>
                <c:pt idx="5">
                  <c:v>Q4 2022</c:v>
                </c:pt>
                <c:pt idx="6">
                  <c:v>Q1 2023</c:v>
                </c:pt>
                <c:pt idx="7">
                  <c:v>Q2 2023</c:v>
                </c:pt>
              </c:strCache>
            </c:strRef>
          </c:cat>
          <c:val>
            <c:numRef>
              <c:f>'3E Curtailed Energy Maui'!B_1._MWh_curtailed_from_curtailable_renewable_resources</c:f>
              <c:numCache>
                <c:formatCode>#,##0</c:formatCode>
                <c:ptCount val="8"/>
                <c:pt idx="0">
                  <c:v>8357.0694000000003</c:v>
                </c:pt>
                <c:pt idx="1">
                  <c:v>10987.460546000002</c:v>
                </c:pt>
                <c:pt idx="2">
                  <c:v>5418.4788207966403</c:v>
                </c:pt>
                <c:pt idx="3">
                  <c:v>12262.435719535986</c:v>
                </c:pt>
                <c:pt idx="4">
                  <c:v>6736.6675065999998</c:v>
                </c:pt>
                <c:pt idx="5">
                  <c:v>5439.9124066129998</c:v>
                </c:pt>
                <c:pt idx="6">
                  <c:v>8768.5067878930004</c:v>
                </c:pt>
                <c:pt idx="7">
                  <c:v>9436.9149419999994</c:v>
                </c:pt>
              </c:numCache>
            </c:numRef>
          </c:val>
          <c:extLst>
            <c:ext xmlns:c16="http://schemas.microsoft.com/office/drawing/2014/chart" uri="{C3380CC4-5D6E-409C-BE32-E72D297353CC}">
              <c16:uniqueId val="{00000001-C378-4B18-B235-FFD3455E281C}"/>
            </c:ext>
          </c:extLst>
        </c:ser>
        <c:dLbls>
          <c:showLegendKey val="0"/>
          <c:showVal val="0"/>
          <c:showCatName val="0"/>
          <c:showSerName val="0"/>
          <c:showPercent val="0"/>
          <c:showBubbleSize val="0"/>
        </c:dLbls>
        <c:gapWidth val="150"/>
        <c:overlap val="100"/>
        <c:axId val="141850880"/>
        <c:axId val="141856768"/>
      </c:barChart>
      <c:lineChart>
        <c:grouping val="standard"/>
        <c:varyColors val="0"/>
        <c:ser>
          <c:idx val="8"/>
          <c:order val="2"/>
          <c:tx>
            <c:strRef>
              <c:f>'3E Curtailed Energy Maui'!$A$17</c:f>
              <c:strCache>
                <c:ptCount val="1"/>
                <c:pt idx="0">
                  <c:v>1/(1+2) = % Curtailed of curtailable renewable resources</c:v>
                </c:pt>
              </c:strCache>
            </c:strRef>
          </c:tx>
          <c:spPr>
            <a:ln>
              <a:solidFill>
                <a:srgbClr val="0000FF"/>
              </a:solidFill>
            </a:ln>
          </c:spPr>
          <c:marker>
            <c:symbol val="diamond"/>
            <c:size val="10"/>
            <c:spPr>
              <a:solidFill>
                <a:srgbClr val="0000FF"/>
              </a:solidFill>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'3E Curtailed Energy Maui'!B_qtr</c:f>
              <c:strCache>
                <c:ptCount val="8"/>
                <c:pt idx="0">
                  <c:v>Q3 2021</c:v>
                </c:pt>
                <c:pt idx="1">
                  <c:v>Q4 2021</c:v>
                </c:pt>
                <c:pt idx="2">
                  <c:v>Q1 2022</c:v>
                </c:pt>
                <c:pt idx="3">
                  <c:v>Q2 2022</c:v>
                </c:pt>
                <c:pt idx="4">
                  <c:v>Q3 2022</c:v>
                </c:pt>
                <c:pt idx="5">
                  <c:v>Q4 2022</c:v>
                </c:pt>
                <c:pt idx="6">
                  <c:v>Q1 2023</c:v>
                </c:pt>
                <c:pt idx="7">
                  <c:v>Q2 2023</c:v>
                </c:pt>
              </c:strCache>
            </c:strRef>
          </c:cat>
          <c:val>
            <c:numRef>
              <c:f>'3E Curtailed Energy Maui'!B_1_Curtailed_of_curtailable_renewable_resources</c:f>
              <c:numCache>
                <c:formatCode>0.00%</c:formatCode>
                <c:ptCount val="8"/>
                <c:pt idx="0">
                  <c:v>8.4370796266547837E-2</c:v>
                </c:pt>
                <c:pt idx="1">
                  <c:v>0.14610976890735788</c:v>
                </c:pt>
                <c:pt idx="2">
                  <c:v>0.12690588435826469</c:v>
                </c:pt>
                <c:pt idx="3">
                  <c:v>0.15443102768582601</c:v>
                </c:pt>
                <c:pt idx="4">
                  <c:v>7.7267176008960464E-2</c:v>
                </c:pt>
                <c:pt idx="5">
                  <c:v>8.6478865217649178E-2</c:v>
                </c:pt>
                <c:pt idx="6">
                  <c:v>0.17992286880888425</c:v>
                </c:pt>
                <c:pt idx="7">
                  <c:v>0.1439423906511291</c:v>
                </c:pt>
              </c:numCache>
            </c:numRef>
          </c:val>
          <c:smooth val="0"/>
          <c:extLst>
            <c:ext xmlns:c16="http://schemas.microsoft.com/office/drawing/2014/chart" uri="{C3380CC4-5D6E-409C-BE32-E72D297353CC}">
              <c16:uniqueId val="{00000002-C378-4B18-B235-FFD3455E281C}"/>
            </c:ext>
          </c:extLst>
        </c:ser>
        <c:dLbls>
          <c:showLegendKey val="0"/>
          <c:showVal val="0"/>
          <c:showCatName val="0"/>
          <c:showSerName val="0"/>
          <c:showPercent val="0"/>
          <c:showBubbleSize val="0"/>
        </c:dLbls>
        <c:marker val="1"/>
        <c:smooth val="0"/>
        <c:axId val="141864960"/>
        <c:axId val="141858688"/>
      </c:lineChart>
      <c:catAx>
        <c:axId val="141850880"/>
        <c:scaling>
          <c:orientation val="minMax"/>
        </c:scaling>
        <c:delete val="0"/>
        <c:axPos val="b"/>
        <c:numFmt formatCode="General" sourceLinked="1"/>
        <c:majorTickMark val="none"/>
        <c:minorTickMark val="none"/>
        <c:tickLblPos val="nextTo"/>
        <c:crossAx val="141856768"/>
        <c:crosses val="autoZero"/>
        <c:auto val="1"/>
        <c:lblAlgn val="ctr"/>
        <c:lblOffset val="100"/>
        <c:noMultiLvlLbl val="0"/>
      </c:catAx>
      <c:valAx>
        <c:axId val="141856768"/>
        <c:scaling>
          <c:orientation val="minMax"/>
          <c:max val="140000"/>
        </c:scaling>
        <c:delete val="0"/>
        <c:axPos val="l"/>
        <c:majorGridlines/>
        <c:title>
          <c:tx>
            <c:rich>
              <a:bodyPr/>
              <a:lstStyle/>
              <a:p>
                <a:pPr>
                  <a:defRPr/>
                </a:pPr>
                <a:r>
                  <a:rPr lang="en-US"/>
                  <a:t>MWh Taken/Curtailed</a:t>
                </a:r>
              </a:p>
            </c:rich>
          </c:tx>
          <c:layout>
            <c:manualLayout>
              <c:xMode val="edge"/>
              <c:yMode val="edge"/>
              <c:x val="2.036710693654302E-2"/>
              <c:y val="0.36246697799211486"/>
            </c:manualLayout>
          </c:layout>
          <c:overlay val="0"/>
        </c:title>
        <c:numFmt formatCode="#,##0" sourceLinked="1"/>
        <c:majorTickMark val="none"/>
        <c:minorTickMark val="none"/>
        <c:tickLblPos val="nextTo"/>
        <c:txPr>
          <a:bodyPr/>
          <a:lstStyle/>
          <a:p>
            <a:pPr>
              <a:defRPr sz="900"/>
            </a:pPr>
            <a:endParaRPr lang="en-US"/>
          </a:p>
        </c:txPr>
        <c:crossAx val="141850880"/>
        <c:crosses val="autoZero"/>
        <c:crossBetween val="between"/>
      </c:valAx>
      <c:valAx>
        <c:axId val="141858688"/>
        <c:scaling>
          <c:orientation val="minMax"/>
          <c:max val="1"/>
        </c:scaling>
        <c:delete val="0"/>
        <c:axPos val="r"/>
        <c:title>
          <c:tx>
            <c:rich>
              <a:bodyPr rot="-5400000" vert="horz"/>
              <a:lstStyle/>
              <a:p>
                <a:pPr>
                  <a:defRPr/>
                </a:pPr>
                <a:r>
                  <a:rPr lang="en-US"/>
                  <a:t>%</a:t>
                </a:r>
                <a:r>
                  <a:rPr lang="en-US" baseline="0"/>
                  <a:t> Curtailed</a:t>
                </a:r>
                <a:endParaRPr lang="en-US"/>
              </a:p>
            </c:rich>
          </c:tx>
          <c:layout>
            <c:manualLayout>
              <c:xMode val="edge"/>
              <c:yMode val="edge"/>
              <c:x val="0.95866452530868074"/>
              <c:y val="0.42383112036629089"/>
            </c:manualLayout>
          </c:layout>
          <c:overlay val="0"/>
        </c:title>
        <c:numFmt formatCode="0%" sourceLinked="0"/>
        <c:majorTickMark val="out"/>
        <c:minorTickMark val="none"/>
        <c:tickLblPos val="nextTo"/>
        <c:crossAx val="141864960"/>
        <c:crosses val="max"/>
        <c:crossBetween val="between"/>
      </c:valAx>
      <c:catAx>
        <c:axId val="141864960"/>
        <c:scaling>
          <c:orientation val="minMax"/>
        </c:scaling>
        <c:delete val="1"/>
        <c:axPos val="b"/>
        <c:numFmt formatCode="General" sourceLinked="1"/>
        <c:majorTickMark val="out"/>
        <c:minorTickMark val="none"/>
        <c:tickLblPos val="nextTo"/>
        <c:crossAx val="141858688"/>
        <c:crosses val="autoZero"/>
        <c:auto val="1"/>
        <c:lblAlgn val="ctr"/>
        <c:lblOffset val="100"/>
        <c:noMultiLvlLbl val="0"/>
      </c:catAx>
      <c:spPr>
        <a:solidFill>
          <a:schemeClr val="bg1"/>
        </a:solidFill>
      </c:spPr>
    </c:plotArea>
    <c:legend>
      <c:legendPos val="b"/>
      <c:layout>
        <c:manualLayout>
          <c:xMode val="edge"/>
          <c:yMode val="edge"/>
          <c:x val="9.9241712391073364E-2"/>
          <c:y val="0.88584629362342915"/>
          <c:w val="0.78792182009578848"/>
          <c:h val="8.8904916847587959E-2"/>
        </c:manualLayout>
      </c:layout>
      <c:overlay val="0"/>
      <c:txPr>
        <a:bodyPr/>
        <a:lstStyle/>
        <a:p>
          <a:pPr>
            <a:defRPr sz="900"/>
          </a:pPr>
          <a:endParaRPr lang="en-US"/>
        </a:p>
      </c:txPr>
    </c:legend>
    <c:plotVisOnly val="1"/>
    <c:dispBlanksAs val="gap"/>
    <c:showDLblsOverMax val="0"/>
  </c:chart>
  <c:printSettings>
    <c:headerFooter/>
    <c:pageMargins b="0.75" l="0.7" r="0.7" t="0.75" header="0.3" footer="0.3"/>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nchor="b" anchorCtr="0"/>
          <a:lstStyle/>
          <a:p>
            <a:pPr>
              <a:defRPr sz="1200">
                <a:latin typeface="Times New Roman" panose="02020603050405020304" pitchFamily="18" charset="0"/>
                <a:cs typeface="Times New Roman" panose="02020603050405020304" pitchFamily="18" charset="0"/>
              </a:defRPr>
            </a:pPr>
            <a:r>
              <a:rPr lang="en-US" sz="1200">
                <a:latin typeface="Times New Roman" panose="02020603050405020304" pitchFamily="18" charset="0"/>
                <a:cs typeface="Times New Roman" panose="02020603050405020304" pitchFamily="18" charset="0"/>
              </a:rPr>
              <a:t>Estimated Curtailed Energy as a Percent of Available IPP Curtailable Energy</a:t>
            </a:r>
          </a:p>
          <a:p>
            <a:pPr>
              <a:defRPr sz="1200">
                <a:latin typeface="Times New Roman" panose="02020603050405020304" pitchFamily="18" charset="0"/>
                <a:cs typeface="Times New Roman" panose="02020603050405020304" pitchFamily="18" charset="0"/>
              </a:defRPr>
            </a:pPr>
            <a:r>
              <a:rPr lang="en-US" sz="1200">
                <a:latin typeface="Times New Roman" panose="02020603050405020304" pitchFamily="18" charset="0"/>
                <a:cs typeface="Times New Roman" panose="02020603050405020304" pitchFamily="18" charset="0"/>
              </a:rPr>
              <a:t>Plus All Other Renewable Energy Generation</a:t>
            </a:r>
          </a:p>
          <a:p>
            <a:pPr>
              <a:defRPr sz="1200">
                <a:latin typeface="Times New Roman" panose="02020603050405020304" pitchFamily="18" charset="0"/>
                <a:cs typeface="Times New Roman" panose="02020603050405020304" pitchFamily="18" charset="0"/>
              </a:defRPr>
            </a:pPr>
            <a:r>
              <a:rPr lang="en-US" sz="1200" b="1" i="0" baseline="0">
                <a:effectLst/>
                <a:latin typeface="Times New Roman" panose="02020603050405020304" pitchFamily="18" charset="0"/>
                <a:cs typeface="Times New Roman" panose="02020603050405020304" pitchFamily="18" charset="0"/>
              </a:rPr>
              <a:t>Maui County - Maui Division</a:t>
            </a:r>
          </a:p>
          <a:p>
            <a:pPr>
              <a:defRPr sz="1200">
                <a:latin typeface="Times New Roman" panose="02020603050405020304" pitchFamily="18" charset="0"/>
                <a:cs typeface="Times New Roman" panose="02020603050405020304" pitchFamily="18" charset="0"/>
              </a:defRPr>
            </a:pPr>
            <a:r>
              <a:rPr lang="en-US" sz="1200" b="1" i="0" baseline="0">
                <a:effectLst/>
                <a:latin typeface="Times New Roman" panose="02020603050405020304" pitchFamily="18" charset="0"/>
                <a:cs typeface="Times New Roman" panose="02020603050405020304" pitchFamily="18" charset="0"/>
              </a:rPr>
              <a:t>Quarterly (8 Rolling Quarters)</a:t>
            </a:r>
            <a:endParaRPr lang="en-US" sz="1200">
              <a:effectLst/>
              <a:latin typeface="Times New Roman" panose="02020603050405020304" pitchFamily="18" charset="0"/>
              <a:cs typeface="Times New Roman" panose="02020603050405020304" pitchFamily="18" charset="0"/>
            </a:endParaRPr>
          </a:p>
        </c:rich>
      </c:tx>
      <c:layout>
        <c:manualLayout>
          <c:xMode val="edge"/>
          <c:yMode val="edge"/>
          <c:x val="9.02084739407574E-2"/>
          <c:y val="3.1185598623142144E-2"/>
        </c:manualLayout>
      </c:layout>
      <c:overlay val="1"/>
    </c:title>
    <c:autoTitleDeleted val="0"/>
    <c:plotArea>
      <c:layout>
        <c:manualLayout>
          <c:layoutTarget val="inner"/>
          <c:xMode val="edge"/>
          <c:yMode val="edge"/>
          <c:x val="0.10007599902154592"/>
          <c:y val="0.20053805089894322"/>
          <c:w val="0.79340789555300317"/>
          <c:h val="0.54281629949287868"/>
        </c:manualLayout>
      </c:layout>
      <c:barChart>
        <c:barDir val="col"/>
        <c:grouping val="stacked"/>
        <c:varyColors val="0"/>
        <c:ser>
          <c:idx val="3"/>
          <c:order val="0"/>
          <c:tx>
            <c:strRef>
              <c:f>'3E Curtailed Energy Maui'!$A$19</c:f>
              <c:strCache>
                <c:ptCount val="1"/>
                <c:pt idx="0">
                  <c:v>4. MWh taken from uncurtailable distributed renewable generation resources</c:v>
                </c:pt>
              </c:strCache>
            </c:strRef>
          </c:tx>
          <c:spPr>
            <a:solidFill>
              <a:srgbClr val="A16600"/>
            </a:solidFill>
          </c:spPr>
          <c:invertIfNegative val="0"/>
          <c:cat>
            <c:strRef>
              <c:f>'3E Curtailed Energy Maui'!B_qtr</c:f>
              <c:strCache>
                <c:ptCount val="8"/>
                <c:pt idx="0">
                  <c:v>Q3 2021</c:v>
                </c:pt>
                <c:pt idx="1">
                  <c:v>Q4 2021</c:v>
                </c:pt>
                <c:pt idx="2">
                  <c:v>Q1 2022</c:v>
                </c:pt>
                <c:pt idx="3">
                  <c:v>Q2 2022</c:v>
                </c:pt>
                <c:pt idx="4">
                  <c:v>Q3 2022</c:v>
                </c:pt>
                <c:pt idx="5">
                  <c:v>Q4 2022</c:v>
                </c:pt>
                <c:pt idx="6">
                  <c:v>Q1 2023</c:v>
                </c:pt>
                <c:pt idx="7">
                  <c:v>Q2 2023</c:v>
                </c:pt>
              </c:strCache>
            </c:strRef>
          </c:cat>
          <c:val>
            <c:numRef>
              <c:f>'3E Curtailed Energy Maui'!B_4._MWh_taken_from_uncurtailable_distributed_renewable_generation_resources</c:f>
              <c:numCache>
                <c:formatCode>#,##0</c:formatCode>
                <c:ptCount val="8"/>
                <c:pt idx="0">
                  <c:v>66966.395070339568</c:v>
                </c:pt>
                <c:pt idx="1">
                  <c:v>53852.226018497138</c:v>
                </c:pt>
                <c:pt idx="2">
                  <c:v>58442.95562298804</c:v>
                </c:pt>
                <c:pt idx="3">
                  <c:v>66313.82541208771</c:v>
                </c:pt>
                <c:pt idx="4">
                  <c:v>70236.875775403198</c:v>
                </c:pt>
                <c:pt idx="5">
                  <c:v>55269.254752988578</c:v>
                </c:pt>
                <c:pt idx="6">
                  <c:v>54448.50889779329</c:v>
                </c:pt>
                <c:pt idx="7">
                  <c:v>72857.463001228825</c:v>
                </c:pt>
              </c:numCache>
            </c:numRef>
          </c:val>
          <c:extLst>
            <c:ext xmlns:c16="http://schemas.microsoft.com/office/drawing/2014/chart" uri="{C3380CC4-5D6E-409C-BE32-E72D297353CC}">
              <c16:uniqueId val="{00000000-907C-4812-BC98-63842FEC356C}"/>
            </c:ext>
          </c:extLst>
        </c:ser>
        <c:ser>
          <c:idx val="7"/>
          <c:order val="1"/>
          <c:tx>
            <c:strRef>
              <c:f>'3E Curtailed Energy Maui'!$A$18</c:f>
              <c:strCache>
                <c:ptCount val="1"/>
                <c:pt idx="0">
                  <c:v>3. MWh taken from firm renewable and utility hydro generating facilities</c:v>
                </c:pt>
              </c:strCache>
            </c:strRef>
          </c:tx>
          <c:spPr>
            <a:solidFill>
              <a:srgbClr val="01819C"/>
            </a:solidFill>
          </c:spPr>
          <c:invertIfNegative val="0"/>
          <c:cat>
            <c:strRef>
              <c:f>'3E Curtailed Energy Maui'!B_qtr</c:f>
              <c:strCache>
                <c:ptCount val="8"/>
                <c:pt idx="0">
                  <c:v>Q3 2021</c:v>
                </c:pt>
                <c:pt idx="1">
                  <c:v>Q4 2021</c:v>
                </c:pt>
                <c:pt idx="2">
                  <c:v>Q1 2022</c:v>
                </c:pt>
                <c:pt idx="3">
                  <c:v>Q2 2022</c:v>
                </c:pt>
                <c:pt idx="4">
                  <c:v>Q3 2022</c:v>
                </c:pt>
                <c:pt idx="5">
                  <c:v>Q4 2022</c:v>
                </c:pt>
                <c:pt idx="6">
                  <c:v>Q1 2023</c:v>
                </c:pt>
                <c:pt idx="7">
                  <c:v>Q2 2023</c:v>
                </c:pt>
              </c:strCache>
            </c:strRef>
          </c:cat>
          <c:val>
            <c:numRef>
              <c:f>'3E Curtailed Energy Maui'!B_3._MWh_taken_from_firm_renewable_and_utility_hydro_generating_facilities</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907C-4812-BC98-63842FEC356C}"/>
            </c:ext>
          </c:extLst>
        </c:ser>
        <c:ser>
          <c:idx val="0"/>
          <c:order val="2"/>
          <c:tx>
            <c:strRef>
              <c:f>'3E Curtailed Energy Maui'!$A$15</c:f>
              <c:strCache>
                <c:ptCount val="1"/>
                <c:pt idx="0">
                  <c:v>2. MWh taken from curtailable renewable resources</c:v>
                </c:pt>
              </c:strCache>
            </c:strRef>
          </c:tx>
          <c:spPr>
            <a:solidFill>
              <a:srgbClr val="458600"/>
            </a:solidFill>
          </c:spPr>
          <c:invertIfNegative val="0"/>
          <c:cat>
            <c:strRef>
              <c:f>'3E Curtailed Energy Maui'!B_qtr</c:f>
              <c:strCache>
                <c:ptCount val="8"/>
                <c:pt idx="0">
                  <c:v>Q3 2021</c:v>
                </c:pt>
                <c:pt idx="1">
                  <c:v>Q4 2021</c:v>
                </c:pt>
                <c:pt idx="2">
                  <c:v>Q1 2022</c:v>
                </c:pt>
                <c:pt idx="3">
                  <c:v>Q2 2022</c:v>
                </c:pt>
                <c:pt idx="4">
                  <c:v>Q3 2022</c:v>
                </c:pt>
                <c:pt idx="5">
                  <c:v>Q4 2022</c:v>
                </c:pt>
                <c:pt idx="6">
                  <c:v>Q1 2023</c:v>
                </c:pt>
                <c:pt idx="7">
                  <c:v>Q2 2023</c:v>
                </c:pt>
              </c:strCache>
            </c:strRef>
          </c:cat>
          <c:val>
            <c:numRef>
              <c:f>'3E Curtailed Energy Maui'!B_2._MWh_taken_from_curtailable_renewable_resources</c:f>
              <c:numCache>
                <c:formatCode>#,##0</c:formatCode>
                <c:ptCount val="8"/>
                <c:pt idx="0">
                  <c:v>90694.614000000001</c:v>
                </c:pt>
                <c:pt idx="1">
                  <c:v>64212.58</c:v>
                </c:pt>
                <c:pt idx="2">
                  <c:v>37278.35</c:v>
                </c:pt>
                <c:pt idx="3">
                  <c:v>67141.528000000006</c:v>
                </c:pt>
                <c:pt idx="4">
                  <c:v>80449.998999999996</c:v>
                </c:pt>
                <c:pt idx="5">
                  <c:v>57464.618000000009</c:v>
                </c:pt>
                <c:pt idx="6">
                  <c:v>39966.303000000007</c:v>
                </c:pt>
                <c:pt idx="7">
                  <c:v>56123.445</c:v>
                </c:pt>
              </c:numCache>
            </c:numRef>
          </c:val>
          <c:extLst>
            <c:ext xmlns:c16="http://schemas.microsoft.com/office/drawing/2014/chart" uri="{C3380CC4-5D6E-409C-BE32-E72D297353CC}">
              <c16:uniqueId val="{00000002-907C-4812-BC98-63842FEC356C}"/>
            </c:ext>
          </c:extLst>
        </c:ser>
        <c:ser>
          <c:idx val="2"/>
          <c:order val="3"/>
          <c:tx>
            <c:strRef>
              <c:f>'3E Curtailed Energy Maui'!$A$16</c:f>
              <c:strCache>
                <c:ptCount val="1"/>
                <c:pt idx="0">
                  <c:v>1. MWh curtailed from curtailable renewable resources</c:v>
                </c:pt>
              </c:strCache>
            </c:strRef>
          </c:tx>
          <c:spPr>
            <a:solidFill>
              <a:schemeClr val="accent2"/>
            </a:solidFill>
          </c:spPr>
          <c:invertIfNegative val="0"/>
          <c:cat>
            <c:strRef>
              <c:f>'3E Curtailed Energy Maui'!B_qtr</c:f>
              <c:strCache>
                <c:ptCount val="8"/>
                <c:pt idx="0">
                  <c:v>Q3 2021</c:v>
                </c:pt>
                <c:pt idx="1">
                  <c:v>Q4 2021</c:v>
                </c:pt>
                <c:pt idx="2">
                  <c:v>Q1 2022</c:v>
                </c:pt>
                <c:pt idx="3">
                  <c:v>Q2 2022</c:v>
                </c:pt>
                <c:pt idx="4">
                  <c:v>Q3 2022</c:v>
                </c:pt>
                <c:pt idx="5">
                  <c:v>Q4 2022</c:v>
                </c:pt>
                <c:pt idx="6">
                  <c:v>Q1 2023</c:v>
                </c:pt>
                <c:pt idx="7">
                  <c:v>Q2 2023</c:v>
                </c:pt>
              </c:strCache>
            </c:strRef>
          </c:cat>
          <c:val>
            <c:numRef>
              <c:f>'3E Curtailed Energy Maui'!B_1._MWh_curtailed_from_curtailable_renewable_resources</c:f>
              <c:numCache>
                <c:formatCode>#,##0</c:formatCode>
                <c:ptCount val="8"/>
                <c:pt idx="0">
                  <c:v>8357.0694000000003</c:v>
                </c:pt>
                <c:pt idx="1">
                  <c:v>10987.460546000002</c:v>
                </c:pt>
                <c:pt idx="2">
                  <c:v>5418.4788207966403</c:v>
                </c:pt>
                <c:pt idx="3">
                  <c:v>12262.435719535986</c:v>
                </c:pt>
                <c:pt idx="4">
                  <c:v>6736.6675065999998</c:v>
                </c:pt>
                <c:pt idx="5">
                  <c:v>5439.9124066129998</c:v>
                </c:pt>
                <c:pt idx="6">
                  <c:v>8768.5067878930004</c:v>
                </c:pt>
                <c:pt idx="7">
                  <c:v>9436.9149419999994</c:v>
                </c:pt>
              </c:numCache>
            </c:numRef>
          </c:val>
          <c:extLst>
            <c:ext xmlns:c16="http://schemas.microsoft.com/office/drawing/2014/chart" uri="{C3380CC4-5D6E-409C-BE32-E72D297353CC}">
              <c16:uniqueId val="{00000003-907C-4812-BC98-63842FEC356C}"/>
            </c:ext>
          </c:extLst>
        </c:ser>
        <c:dLbls>
          <c:showLegendKey val="0"/>
          <c:showVal val="0"/>
          <c:showCatName val="0"/>
          <c:showSerName val="0"/>
          <c:showPercent val="0"/>
          <c:showBubbleSize val="0"/>
        </c:dLbls>
        <c:gapWidth val="150"/>
        <c:overlap val="100"/>
        <c:axId val="142232192"/>
        <c:axId val="142250368"/>
      </c:barChart>
      <c:lineChart>
        <c:grouping val="standard"/>
        <c:varyColors val="0"/>
        <c:ser>
          <c:idx val="4"/>
          <c:order val="4"/>
          <c:tx>
            <c:strRef>
              <c:f>'3E Curtailed Energy Maui'!$A$20</c:f>
              <c:strCache>
                <c:ptCount val="1"/>
                <c:pt idx="0">
                  <c:v>1/(1+2+3+4) = % Curtailed of all renewable energy resources</c:v>
                </c:pt>
              </c:strCache>
            </c:strRef>
          </c:tx>
          <c:spPr>
            <a:ln>
              <a:solidFill>
                <a:srgbClr val="E80202"/>
              </a:solidFill>
            </a:ln>
          </c:spPr>
          <c:marker>
            <c:symbol val="circle"/>
            <c:size val="6"/>
            <c:spPr>
              <a:solidFill>
                <a:srgbClr val="E80202"/>
              </a:solidFill>
              <a:ln>
                <a:solidFill>
                  <a:srgbClr val="FF0000"/>
                </a:solid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'3E Curtailed Energy Maui'!B_qtr</c:f>
              <c:strCache>
                <c:ptCount val="8"/>
                <c:pt idx="0">
                  <c:v>Q3 2021</c:v>
                </c:pt>
                <c:pt idx="1">
                  <c:v>Q4 2021</c:v>
                </c:pt>
                <c:pt idx="2">
                  <c:v>Q1 2022</c:v>
                </c:pt>
                <c:pt idx="3">
                  <c:v>Q2 2022</c:v>
                </c:pt>
                <c:pt idx="4">
                  <c:v>Q3 2022</c:v>
                </c:pt>
                <c:pt idx="5">
                  <c:v>Q4 2022</c:v>
                </c:pt>
                <c:pt idx="6">
                  <c:v>Q1 2023</c:v>
                </c:pt>
                <c:pt idx="7">
                  <c:v>Q2 2023</c:v>
                </c:pt>
              </c:strCache>
            </c:strRef>
          </c:cat>
          <c:val>
            <c:numRef>
              <c:f>'3E Curtailed Energy Maui'!B_1_Curtailed_of_all_renewable_energy_resources</c:f>
              <c:numCache>
                <c:formatCode>0.00%</c:formatCode>
                <c:ptCount val="8"/>
                <c:pt idx="0">
                  <c:v>5.3006570548280202E-2</c:v>
                </c:pt>
                <c:pt idx="1">
                  <c:v>9.3062961914989334E-2</c:v>
                </c:pt>
                <c:pt idx="2">
                  <c:v>5.6606821078455515E-2</c:v>
                </c:pt>
                <c:pt idx="3">
                  <c:v>9.1884180034888852E-2</c:v>
                </c:pt>
                <c:pt idx="4">
                  <c:v>4.4706398726769764E-2</c:v>
                </c:pt>
                <c:pt idx="5">
                  <c:v>4.825446224607579E-2</c:v>
                </c:pt>
                <c:pt idx="6">
                  <c:v>9.2872152278237405E-2</c:v>
                </c:pt>
                <c:pt idx="7">
                  <c:v>7.3165207845412999E-2</c:v>
                </c:pt>
              </c:numCache>
            </c:numRef>
          </c:val>
          <c:smooth val="0"/>
          <c:extLst>
            <c:ext xmlns:c16="http://schemas.microsoft.com/office/drawing/2014/chart" uri="{C3380CC4-5D6E-409C-BE32-E72D297353CC}">
              <c16:uniqueId val="{00000004-907C-4812-BC98-63842FEC356C}"/>
            </c:ext>
          </c:extLst>
        </c:ser>
        <c:dLbls>
          <c:showLegendKey val="0"/>
          <c:showVal val="0"/>
          <c:showCatName val="0"/>
          <c:showSerName val="0"/>
          <c:showPercent val="0"/>
          <c:showBubbleSize val="0"/>
        </c:dLbls>
        <c:marker val="1"/>
        <c:smooth val="0"/>
        <c:axId val="142254464"/>
        <c:axId val="142252288"/>
      </c:lineChart>
      <c:catAx>
        <c:axId val="142232192"/>
        <c:scaling>
          <c:orientation val="minMax"/>
        </c:scaling>
        <c:delete val="0"/>
        <c:axPos val="b"/>
        <c:numFmt formatCode="General" sourceLinked="1"/>
        <c:majorTickMark val="none"/>
        <c:minorTickMark val="none"/>
        <c:tickLblPos val="nextTo"/>
        <c:crossAx val="142250368"/>
        <c:crosses val="autoZero"/>
        <c:auto val="1"/>
        <c:lblAlgn val="ctr"/>
        <c:lblOffset val="100"/>
        <c:noMultiLvlLbl val="0"/>
      </c:catAx>
      <c:valAx>
        <c:axId val="142250368"/>
        <c:scaling>
          <c:orientation val="minMax"/>
        </c:scaling>
        <c:delete val="0"/>
        <c:axPos val="l"/>
        <c:majorGridlines/>
        <c:title>
          <c:tx>
            <c:rich>
              <a:bodyPr/>
              <a:lstStyle/>
              <a:p>
                <a:pPr>
                  <a:defRPr/>
                </a:pPr>
                <a:r>
                  <a:rPr lang="en-US"/>
                  <a:t>MWh Taken/Curtailed</a:t>
                </a:r>
              </a:p>
            </c:rich>
          </c:tx>
          <c:overlay val="0"/>
        </c:title>
        <c:numFmt formatCode="#,##0" sourceLinked="1"/>
        <c:majorTickMark val="none"/>
        <c:minorTickMark val="none"/>
        <c:tickLblPos val="nextTo"/>
        <c:txPr>
          <a:bodyPr/>
          <a:lstStyle/>
          <a:p>
            <a:pPr>
              <a:defRPr sz="900"/>
            </a:pPr>
            <a:endParaRPr lang="en-US"/>
          </a:p>
        </c:txPr>
        <c:crossAx val="142232192"/>
        <c:crosses val="autoZero"/>
        <c:crossBetween val="between"/>
      </c:valAx>
      <c:valAx>
        <c:axId val="142252288"/>
        <c:scaling>
          <c:orientation val="minMax"/>
          <c:max val="1"/>
          <c:min val="0"/>
        </c:scaling>
        <c:delete val="0"/>
        <c:axPos val="r"/>
        <c:title>
          <c:tx>
            <c:rich>
              <a:bodyPr rot="-5400000" vert="horz"/>
              <a:lstStyle/>
              <a:p>
                <a:pPr>
                  <a:defRPr/>
                </a:pPr>
                <a:r>
                  <a:rPr lang="en-US"/>
                  <a:t>% Curtailed</a:t>
                </a:r>
              </a:p>
            </c:rich>
          </c:tx>
          <c:overlay val="0"/>
        </c:title>
        <c:numFmt formatCode="0%" sourceLinked="0"/>
        <c:majorTickMark val="out"/>
        <c:minorTickMark val="none"/>
        <c:tickLblPos val="nextTo"/>
        <c:crossAx val="142254464"/>
        <c:crosses val="max"/>
        <c:crossBetween val="between"/>
      </c:valAx>
      <c:catAx>
        <c:axId val="142254464"/>
        <c:scaling>
          <c:orientation val="minMax"/>
        </c:scaling>
        <c:delete val="1"/>
        <c:axPos val="b"/>
        <c:numFmt formatCode="General" sourceLinked="1"/>
        <c:majorTickMark val="out"/>
        <c:minorTickMark val="none"/>
        <c:tickLblPos val="nextTo"/>
        <c:crossAx val="142252288"/>
        <c:crosses val="autoZero"/>
        <c:auto val="1"/>
        <c:lblAlgn val="ctr"/>
        <c:lblOffset val="100"/>
        <c:noMultiLvlLbl val="0"/>
      </c:catAx>
      <c:spPr>
        <a:solidFill>
          <a:schemeClr val="bg1"/>
        </a:solidFill>
      </c:spPr>
    </c:plotArea>
    <c:legend>
      <c:legendPos val="b"/>
      <c:layout>
        <c:manualLayout>
          <c:xMode val="edge"/>
          <c:yMode val="edge"/>
          <c:x val="7.1984839443114762E-2"/>
          <c:y val="0.8268980796244868"/>
          <c:w val="0.86208759242742161"/>
          <c:h val="0.14448698563272189"/>
        </c:manualLayout>
      </c:layout>
      <c:overlay val="0"/>
      <c:txPr>
        <a:bodyPr/>
        <a:lstStyle/>
        <a:p>
          <a:pPr>
            <a:defRPr sz="900"/>
          </a:pPr>
          <a:endParaRPr lang="en-US"/>
        </a:p>
      </c:txPr>
    </c:legend>
    <c:plotVisOnly val="1"/>
    <c:dispBlanksAs val="gap"/>
    <c:showDLblsOverMax val="0"/>
  </c:chart>
  <c:printSettings>
    <c:headerFooter/>
    <c:pageMargins b="0.75" l="0.7" r="0.7" t="0.75" header="0.3" footer="0.3"/>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nchor="b" anchorCtr="0"/>
          <a:lstStyle/>
          <a:p>
            <a:pPr>
              <a:defRPr sz="1200">
                <a:latin typeface="Times New Roman" panose="02020603050405020304" pitchFamily="18" charset="0"/>
                <a:cs typeface="Times New Roman" panose="02020603050405020304" pitchFamily="18" charset="0"/>
              </a:defRPr>
            </a:pPr>
            <a:r>
              <a:rPr lang="en-US" sz="1200">
                <a:latin typeface="Times New Roman" panose="02020603050405020304" pitchFamily="18" charset="0"/>
                <a:cs typeface="Times New Roman" panose="02020603050405020304" pitchFamily="18" charset="0"/>
              </a:rPr>
              <a:t>Estimated Curtailed Energy as a Percent of Available IPP Curtailable Energy</a:t>
            </a:r>
          </a:p>
          <a:p>
            <a:pPr>
              <a:defRPr sz="1200">
                <a:latin typeface="Times New Roman" panose="02020603050405020304" pitchFamily="18" charset="0"/>
                <a:cs typeface="Times New Roman" panose="02020603050405020304" pitchFamily="18" charset="0"/>
              </a:defRPr>
            </a:pPr>
            <a:r>
              <a:rPr lang="en-US" sz="1200">
                <a:latin typeface="Times New Roman" panose="02020603050405020304" pitchFamily="18" charset="0"/>
                <a:cs typeface="Times New Roman" panose="02020603050405020304" pitchFamily="18" charset="0"/>
              </a:rPr>
              <a:t>Plus All Other Renewable Energy Generation</a:t>
            </a:r>
          </a:p>
          <a:p>
            <a:pPr>
              <a:defRPr sz="1200">
                <a:latin typeface="Times New Roman" panose="02020603050405020304" pitchFamily="18" charset="0"/>
                <a:cs typeface="Times New Roman" panose="02020603050405020304" pitchFamily="18" charset="0"/>
              </a:defRPr>
            </a:pPr>
            <a:r>
              <a:rPr lang="en-US" sz="1200" b="1" i="0" baseline="0">
                <a:effectLst/>
                <a:latin typeface="Times New Roman" panose="02020603050405020304" pitchFamily="18" charset="0"/>
                <a:cs typeface="Times New Roman" panose="02020603050405020304" pitchFamily="18" charset="0"/>
              </a:rPr>
              <a:t>Maui County - Maui Division</a:t>
            </a:r>
          </a:p>
          <a:p>
            <a:pPr>
              <a:defRPr sz="1200">
                <a:latin typeface="Times New Roman" panose="02020603050405020304" pitchFamily="18" charset="0"/>
                <a:cs typeface="Times New Roman" panose="02020603050405020304" pitchFamily="18" charset="0"/>
              </a:defRPr>
            </a:pPr>
            <a:r>
              <a:rPr lang="en-US" sz="1200" b="1" i="0" baseline="0">
                <a:effectLst/>
                <a:latin typeface="Times New Roman" panose="02020603050405020304" pitchFamily="18" charset="0"/>
                <a:cs typeface="Times New Roman" panose="02020603050405020304" pitchFamily="18" charset="0"/>
              </a:rPr>
              <a:t>Annual</a:t>
            </a:r>
            <a:endParaRPr lang="en-US" sz="1200">
              <a:effectLst/>
              <a:latin typeface="Times New Roman" panose="02020603050405020304" pitchFamily="18" charset="0"/>
              <a:cs typeface="Times New Roman" panose="02020603050405020304" pitchFamily="18" charset="0"/>
            </a:endParaRPr>
          </a:p>
        </c:rich>
      </c:tx>
      <c:layout>
        <c:manualLayout>
          <c:xMode val="edge"/>
          <c:yMode val="edge"/>
          <c:x val="0.11967574053243343"/>
          <c:y val="2.403846153846154E-2"/>
        </c:manualLayout>
      </c:layout>
      <c:overlay val="1"/>
    </c:title>
    <c:autoTitleDeleted val="0"/>
    <c:plotArea>
      <c:layout>
        <c:manualLayout>
          <c:layoutTarget val="inner"/>
          <c:xMode val="edge"/>
          <c:yMode val="edge"/>
          <c:x val="0.11729381063439573"/>
          <c:y val="0.19045851450801646"/>
          <c:w val="0.80834815002963334"/>
          <c:h val="0.57415103333934381"/>
        </c:manualLayout>
      </c:layout>
      <c:barChart>
        <c:barDir val="col"/>
        <c:grouping val="stacked"/>
        <c:varyColors val="0"/>
        <c:ser>
          <c:idx val="2"/>
          <c:order val="0"/>
          <c:tx>
            <c:strRef>
              <c:f>'3E Curtailed Energy Maui'!$A$8</c:f>
              <c:strCache>
                <c:ptCount val="1"/>
                <c:pt idx="0">
                  <c:v>4. MWh taken from uncurtailable distributed renewable generation resources</c:v>
                </c:pt>
              </c:strCache>
            </c:strRef>
          </c:tx>
          <c:spPr>
            <a:solidFill>
              <a:srgbClr val="A16600"/>
            </a:solidFill>
          </c:spPr>
          <c:invertIfNegative val="0"/>
          <c:cat>
            <c:numRef>
              <c:f>'3E Curtailed Energy Maui'!A_ann</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'3E Curtailed Energy Maui'!A_4._MWh_taken_from_uncurtailable_distributed_renewable_generation_resources</c:f>
              <c:numCache>
                <c:formatCode>#,##0</c:formatCode>
                <c:ptCount val="10"/>
                <c:pt idx="0">
                  <c:v>46906.572447055398</c:v>
                </c:pt>
                <c:pt idx="1">
                  <c:v>65393.338705713904</c:v>
                </c:pt>
                <c:pt idx="2">
                  <c:v>81129.105277785435</c:v>
                </c:pt>
                <c:pt idx="3">
                  <c:v>106702.082728957</c:v>
                </c:pt>
                <c:pt idx="4">
                  <c:v>140148.666</c:v>
                </c:pt>
                <c:pt idx="5">
                  <c:v>152081.36199999999</c:v>
                </c:pt>
                <c:pt idx="6">
                  <c:v>159252.77899999998</c:v>
                </c:pt>
                <c:pt idx="7">
                  <c:v>224263.88427225008</c:v>
                </c:pt>
                <c:pt idx="8">
                  <c:v>239252.65933196229</c:v>
                </c:pt>
                <c:pt idx="9">
                  <c:v>250262.91156346753</c:v>
                </c:pt>
              </c:numCache>
            </c:numRef>
          </c:val>
          <c:extLst>
            <c:ext xmlns:c16="http://schemas.microsoft.com/office/drawing/2014/chart" uri="{C3380CC4-5D6E-409C-BE32-E72D297353CC}">
              <c16:uniqueId val="{00000000-F45C-48C2-8A8F-A4D371E7EDF2}"/>
            </c:ext>
          </c:extLst>
        </c:ser>
        <c:ser>
          <c:idx val="0"/>
          <c:order val="1"/>
          <c:tx>
            <c:strRef>
              <c:f>'3E Curtailed Energy Maui'!$A$7</c:f>
              <c:strCache>
                <c:ptCount val="1"/>
                <c:pt idx="0">
                  <c:v>3. MWh taken from firm renewable and utility hydro generating facilities</c:v>
                </c:pt>
              </c:strCache>
            </c:strRef>
          </c:tx>
          <c:spPr>
            <a:solidFill>
              <a:srgbClr val="01819C"/>
            </a:solidFill>
          </c:spPr>
          <c:invertIfNegative val="0"/>
          <c:cat>
            <c:numRef>
              <c:f>'3E Curtailed Energy Maui'!A_ann</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'3E Curtailed Energy Maui'!A_3._MWh_taken_from_firm_renewable_and_utility_hydro_generating_facilities</c:f>
              <c:numCache>
                <c:formatCode>#,##0</c:formatCode>
                <c:ptCount val="10"/>
                <c:pt idx="0">
                  <c:v>60907.614000000001</c:v>
                </c:pt>
                <c:pt idx="1">
                  <c:v>69633.986000000004</c:v>
                </c:pt>
                <c:pt idx="2">
                  <c:v>52437.572</c:v>
                </c:pt>
                <c:pt idx="3">
                  <c:v>5849.2370000000001</c:v>
                </c:pt>
                <c:pt idx="4">
                  <c:v>649.79300000000001</c:v>
                </c:pt>
                <c:pt idx="5">
                  <c:v>349.67200000000003</c:v>
                </c:pt>
                <c:pt idx="6">
                  <c:v>0</c:v>
                </c:pt>
                <c:pt idx="7">
                  <c:v>0</c:v>
                </c:pt>
                <c:pt idx="8">
                  <c:v>0</c:v>
                </c:pt>
                <c:pt idx="9">
                  <c:v>0</c:v>
                </c:pt>
              </c:numCache>
            </c:numRef>
          </c:val>
          <c:extLst>
            <c:ext xmlns:c16="http://schemas.microsoft.com/office/drawing/2014/chart" uri="{C3380CC4-5D6E-409C-BE32-E72D297353CC}">
              <c16:uniqueId val="{00000001-F45C-48C2-8A8F-A4D371E7EDF2}"/>
            </c:ext>
          </c:extLst>
        </c:ser>
        <c:ser>
          <c:idx val="1"/>
          <c:order val="2"/>
          <c:tx>
            <c:strRef>
              <c:f>'3E Curtailed Energy Maui'!$A$4</c:f>
              <c:strCache>
                <c:ptCount val="1"/>
                <c:pt idx="0">
                  <c:v>2. MWh taken from curtailable renewable resources</c:v>
                </c:pt>
              </c:strCache>
            </c:strRef>
          </c:tx>
          <c:spPr>
            <a:solidFill>
              <a:srgbClr val="458600"/>
            </a:solidFill>
          </c:spPr>
          <c:invertIfNegative val="0"/>
          <c:cat>
            <c:numRef>
              <c:f>'3E Curtailed Energy Maui'!A_ann</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'3E Curtailed Energy Maui'!A_2._MWh_taken_from_curtailable_renewable_resources</c:f>
              <c:numCache>
                <c:formatCode>#,##0</c:formatCode>
                <c:ptCount val="10"/>
                <c:pt idx="0">
                  <c:v>233044.967</c:v>
                </c:pt>
                <c:pt idx="1">
                  <c:v>260448.46900000001</c:v>
                </c:pt>
                <c:pt idx="2">
                  <c:v>266868</c:v>
                </c:pt>
                <c:pt idx="3">
                  <c:v>279696.79300000001</c:v>
                </c:pt>
                <c:pt idx="4">
                  <c:v>234075.02299999999</c:v>
                </c:pt>
                <c:pt idx="5">
                  <c:v>261421.80499999999</c:v>
                </c:pt>
                <c:pt idx="6">
                  <c:v>248899.516</c:v>
                </c:pt>
                <c:pt idx="7">
                  <c:v>258207.35000000003</c:v>
                </c:pt>
                <c:pt idx="8">
                  <c:v>279812.26699999999</c:v>
                </c:pt>
                <c:pt idx="9">
                  <c:v>242334.495</c:v>
                </c:pt>
              </c:numCache>
            </c:numRef>
          </c:val>
          <c:extLst>
            <c:ext xmlns:c16="http://schemas.microsoft.com/office/drawing/2014/chart" uri="{C3380CC4-5D6E-409C-BE32-E72D297353CC}">
              <c16:uniqueId val="{00000002-F45C-48C2-8A8F-A4D371E7EDF2}"/>
            </c:ext>
          </c:extLst>
        </c:ser>
        <c:ser>
          <c:idx val="7"/>
          <c:order val="4"/>
          <c:tx>
            <c:strRef>
              <c:f>'3E Curtailed Energy Maui'!$A$5</c:f>
              <c:strCache>
                <c:ptCount val="1"/>
                <c:pt idx="0">
                  <c:v>1. MWh curtailed from curtailable renewable resources</c:v>
                </c:pt>
              </c:strCache>
            </c:strRef>
          </c:tx>
          <c:spPr>
            <a:solidFill>
              <a:schemeClr val="accent2"/>
            </a:solidFill>
          </c:spPr>
          <c:invertIfNegative val="0"/>
          <c:cat>
            <c:numRef>
              <c:f>'3E Curtailed Energy Maui'!A_ann</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'3E Curtailed Energy Maui'!A_1._MWh_curtailed_from_curtailable_renewable_resources</c:f>
              <c:numCache>
                <c:formatCode>#,##0</c:formatCode>
                <c:ptCount val="10"/>
                <c:pt idx="0">
                  <c:v>46718.329999999994</c:v>
                </c:pt>
                <c:pt idx="1">
                  <c:v>20600.30999999999</c:v>
                </c:pt>
                <c:pt idx="2">
                  <c:v>28509.87999999999</c:v>
                </c:pt>
                <c:pt idx="3">
                  <c:v>17371.418000000001</c:v>
                </c:pt>
                <c:pt idx="4">
                  <c:v>11988.112799999999</c:v>
                </c:pt>
                <c:pt idx="5">
                  <c:v>20165.043379104798</c:v>
                </c:pt>
                <c:pt idx="6">
                  <c:v>11913.965565056</c:v>
                </c:pt>
                <c:pt idx="7">
                  <c:v>52927.263114134068</c:v>
                </c:pt>
                <c:pt idx="8">
                  <c:v>46435.449262220005</c:v>
                </c:pt>
                <c:pt idx="9">
                  <c:v>29857.494453545623</c:v>
                </c:pt>
              </c:numCache>
            </c:numRef>
          </c:val>
          <c:extLst>
            <c:ext xmlns:c16="http://schemas.microsoft.com/office/drawing/2014/chart" uri="{C3380CC4-5D6E-409C-BE32-E72D297353CC}">
              <c16:uniqueId val="{00000003-F45C-48C2-8A8F-A4D371E7EDF2}"/>
            </c:ext>
          </c:extLst>
        </c:ser>
        <c:dLbls>
          <c:showLegendKey val="0"/>
          <c:showVal val="0"/>
          <c:showCatName val="0"/>
          <c:showSerName val="0"/>
          <c:showPercent val="0"/>
          <c:showBubbleSize val="0"/>
        </c:dLbls>
        <c:gapWidth val="150"/>
        <c:overlap val="100"/>
        <c:axId val="142314880"/>
        <c:axId val="142324864"/>
      </c:barChart>
      <c:lineChart>
        <c:grouping val="standard"/>
        <c:varyColors val="0"/>
        <c:ser>
          <c:idx val="3"/>
          <c:order val="3"/>
          <c:tx>
            <c:strRef>
              <c:f>'3E Curtailed Energy Maui'!$A$9</c:f>
              <c:strCache>
                <c:ptCount val="1"/>
                <c:pt idx="0">
                  <c:v>1/(1+2+3+4) = % Curtailed of all renewable energy resources</c:v>
                </c:pt>
              </c:strCache>
            </c:strRef>
          </c:tx>
          <c:spPr>
            <a:ln>
              <a:solidFill>
                <a:srgbClr val="E80202"/>
              </a:solidFill>
            </a:ln>
          </c:spPr>
          <c:marker>
            <c:symbol val="circle"/>
            <c:size val="7"/>
            <c:spPr>
              <a:solidFill>
                <a:srgbClr val="E80202"/>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'3E Curtailed Energy Maui'!#REF!</c:f>
            </c:multiLvlStrRef>
          </c:cat>
          <c:val>
            <c:numRef>
              <c:f>'3E Curtailed Energy Maui'!A_1_Curtailed_of_all_renewable_energy_resources</c:f>
              <c:numCache>
                <c:formatCode>0.00%</c:formatCode>
                <c:ptCount val="10"/>
                <c:pt idx="0">
                  <c:v>0.1205393295412681</c:v>
                </c:pt>
                <c:pt idx="1">
                  <c:v>4.9510918354903573E-2</c:v>
                </c:pt>
                <c:pt idx="2">
                  <c:v>6.6465186505529961E-2</c:v>
                </c:pt>
                <c:pt idx="3">
                  <c:v>4.240866632771613E-2</c:v>
                </c:pt>
                <c:pt idx="4">
                  <c:v>3.0988118130975559E-2</c:v>
                </c:pt>
                <c:pt idx="5">
                  <c:v>4.6461319217006559E-2</c:v>
                </c:pt>
                <c:pt idx="6">
                  <c:v>2.8362110180022122E-2</c:v>
                </c:pt>
                <c:pt idx="7">
                  <c:v>9.8855830512235704E-2</c:v>
                </c:pt>
                <c:pt idx="8">
                  <c:v>8.21139140949807E-2</c:v>
                </c:pt>
                <c:pt idx="9">
                  <c:v>5.7148462758077084E-2</c:v>
                </c:pt>
              </c:numCache>
            </c:numRef>
          </c:val>
          <c:smooth val="0"/>
          <c:extLst>
            <c:ext xmlns:c16="http://schemas.microsoft.com/office/drawing/2014/chart" uri="{C3380CC4-5D6E-409C-BE32-E72D297353CC}">
              <c16:uniqueId val="{00000004-F45C-48C2-8A8F-A4D371E7EDF2}"/>
            </c:ext>
          </c:extLst>
        </c:ser>
        <c:dLbls>
          <c:showLegendKey val="0"/>
          <c:showVal val="0"/>
          <c:showCatName val="0"/>
          <c:showSerName val="0"/>
          <c:showPercent val="0"/>
          <c:showBubbleSize val="0"/>
        </c:dLbls>
        <c:marker val="1"/>
        <c:smooth val="0"/>
        <c:axId val="142337152"/>
        <c:axId val="142326784"/>
      </c:lineChart>
      <c:catAx>
        <c:axId val="142314880"/>
        <c:scaling>
          <c:orientation val="minMax"/>
        </c:scaling>
        <c:delete val="0"/>
        <c:axPos val="b"/>
        <c:numFmt formatCode="General" sourceLinked="1"/>
        <c:majorTickMark val="none"/>
        <c:minorTickMark val="none"/>
        <c:tickLblPos val="nextTo"/>
        <c:crossAx val="142324864"/>
        <c:crosses val="autoZero"/>
        <c:auto val="1"/>
        <c:lblAlgn val="ctr"/>
        <c:lblOffset val="100"/>
        <c:noMultiLvlLbl val="0"/>
      </c:catAx>
      <c:valAx>
        <c:axId val="142324864"/>
        <c:scaling>
          <c:orientation val="minMax"/>
        </c:scaling>
        <c:delete val="0"/>
        <c:axPos val="l"/>
        <c:majorGridlines/>
        <c:title>
          <c:tx>
            <c:rich>
              <a:bodyPr/>
              <a:lstStyle/>
              <a:p>
                <a:pPr>
                  <a:defRPr/>
                </a:pPr>
                <a:r>
                  <a:rPr lang="en-US"/>
                  <a:t>MWh Taken/Curtailed</a:t>
                </a:r>
              </a:p>
            </c:rich>
          </c:tx>
          <c:overlay val="0"/>
        </c:title>
        <c:numFmt formatCode="#,##0" sourceLinked="1"/>
        <c:majorTickMark val="none"/>
        <c:minorTickMark val="none"/>
        <c:tickLblPos val="nextTo"/>
        <c:txPr>
          <a:bodyPr/>
          <a:lstStyle/>
          <a:p>
            <a:pPr>
              <a:defRPr sz="900"/>
            </a:pPr>
            <a:endParaRPr lang="en-US"/>
          </a:p>
        </c:txPr>
        <c:crossAx val="142314880"/>
        <c:crosses val="autoZero"/>
        <c:crossBetween val="between"/>
      </c:valAx>
      <c:valAx>
        <c:axId val="142326784"/>
        <c:scaling>
          <c:orientation val="minMax"/>
          <c:max val="1"/>
        </c:scaling>
        <c:delete val="0"/>
        <c:axPos val="r"/>
        <c:title>
          <c:tx>
            <c:rich>
              <a:bodyPr rot="-5400000" vert="horz"/>
              <a:lstStyle/>
              <a:p>
                <a:pPr>
                  <a:defRPr/>
                </a:pPr>
                <a:r>
                  <a:rPr lang="en-US"/>
                  <a:t>%</a:t>
                </a:r>
                <a:r>
                  <a:rPr lang="en-US" baseline="0"/>
                  <a:t> Curtailed</a:t>
                </a:r>
                <a:endParaRPr lang="en-US"/>
              </a:p>
            </c:rich>
          </c:tx>
          <c:overlay val="0"/>
        </c:title>
        <c:numFmt formatCode="0%" sourceLinked="0"/>
        <c:majorTickMark val="out"/>
        <c:minorTickMark val="none"/>
        <c:tickLblPos val="nextTo"/>
        <c:crossAx val="142337152"/>
        <c:crosses val="max"/>
        <c:crossBetween val="between"/>
      </c:valAx>
      <c:catAx>
        <c:axId val="142337152"/>
        <c:scaling>
          <c:orientation val="minMax"/>
        </c:scaling>
        <c:delete val="1"/>
        <c:axPos val="b"/>
        <c:majorTickMark val="out"/>
        <c:minorTickMark val="none"/>
        <c:tickLblPos val="nextTo"/>
        <c:crossAx val="142326784"/>
        <c:crosses val="autoZero"/>
        <c:auto val="1"/>
        <c:lblAlgn val="ctr"/>
        <c:lblOffset val="100"/>
        <c:noMultiLvlLbl val="0"/>
      </c:catAx>
    </c:plotArea>
    <c:legend>
      <c:legendPos val="b"/>
      <c:layout>
        <c:manualLayout>
          <c:xMode val="edge"/>
          <c:yMode val="edge"/>
          <c:x val="0"/>
          <c:y val="0.86074990396075024"/>
          <c:w val="1"/>
          <c:h val="0.1392500960392497"/>
        </c:manualLayout>
      </c:layout>
      <c:overlay val="0"/>
      <c:txPr>
        <a:bodyPr/>
        <a:lstStyle/>
        <a:p>
          <a:pPr>
            <a:defRPr sz="900"/>
          </a:pPr>
          <a:endParaRPr lang="en-US"/>
        </a:p>
      </c:txPr>
    </c:legend>
    <c:plotVisOnly val="1"/>
    <c:dispBlanksAs val="gap"/>
    <c:showDLblsOverMax val="0"/>
  </c:chart>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nchor="b" anchorCtr="0"/>
          <a:lstStyle/>
          <a:p>
            <a:pPr>
              <a:defRPr sz="1200">
                <a:latin typeface="Times New Roman" panose="02020603050405020304" pitchFamily="18" charset="0"/>
                <a:cs typeface="Times New Roman" panose="02020603050405020304" pitchFamily="18" charset="0"/>
              </a:defRPr>
            </a:pPr>
            <a:r>
              <a:rPr lang="en-US" sz="1200">
                <a:latin typeface="Times New Roman" panose="02020603050405020304" pitchFamily="18" charset="0"/>
                <a:cs typeface="Times New Roman" panose="02020603050405020304" pitchFamily="18" charset="0"/>
              </a:rPr>
              <a:t>Estimated Curtailed Energy as a Percent of Available IPP Curtailable Energy</a:t>
            </a:r>
          </a:p>
          <a:p>
            <a:pPr>
              <a:defRPr sz="1200">
                <a:latin typeface="Times New Roman" panose="02020603050405020304" pitchFamily="18" charset="0"/>
                <a:cs typeface="Times New Roman" panose="02020603050405020304" pitchFamily="18" charset="0"/>
              </a:defRPr>
            </a:pPr>
            <a:r>
              <a:rPr lang="en-US" sz="1200" b="1" i="0" baseline="0">
                <a:effectLst/>
                <a:latin typeface="Times New Roman" panose="02020603050405020304" pitchFamily="18" charset="0"/>
                <a:cs typeface="Times New Roman" panose="02020603050405020304" pitchFamily="18" charset="0"/>
              </a:rPr>
              <a:t>Maui County - Maui Division</a:t>
            </a:r>
          </a:p>
          <a:p>
            <a:pPr>
              <a:defRPr sz="1200">
                <a:latin typeface="Times New Roman" panose="02020603050405020304" pitchFamily="18" charset="0"/>
                <a:cs typeface="Times New Roman" panose="02020603050405020304" pitchFamily="18" charset="0"/>
              </a:defRPr>
            </a:pPr>
            <a:r>
              <a:rPr lang="en-US" sz="1200" b="1" i="0" baseline="0">
                <a:effectLst/>
                <a:latin typeface="Times New Roman" panose="02020603050405020304" pitchFamily="18" charset="0"/>
                <a:cs typeface="Times New Roman" panose="02020603050405020304" pitchFamily="18" charset="0"/>
              </a:rPr>
              <a:t>Annual</a:t>
            </a:r>
            <a:endParaRPr lang="en-US" sz="1200">
              <a:effectLst/>
              <a:latin typeface="Times New Roman" panose="02020603050405020304" pitchFamily="18" charset="0"/>
              <a:cs typeface="Times New Roman" panose="02020603050405020304" pitchFamily="18" charset="0"/>
            </a:endParaRPr>
          </a:p>
        </c:rich>
      </c:tx>
      <c:layout>
        <c:manualLayout>
          <c:xMode val="edge"/>
          <c:yMode val="edge"/>
          <c:x val="0.13451053618297715"/>
          <c:y val="3.4722828335258055E-2"/>
        </c:manualLayout>
      </c:layout>
      <c:overlay val="1"/>
    </c:title>
    <c:autoTitleDeleted val="0"/>
    <c:plotArea>
      <c:layout>
        <c:manualLayout>
          <c:layoutTarget val="inner"/>
          <c:xMode val="edge"/>
          <c:yMode val="edge"/>
          <c:x val="0.1304922156522077"/>
          <c:y val="0.17192310692056934"/>
          <c:w val="0.77237802741495243"/>
          <c:h val="0.66390400757248846"/>
        </c:manualLayout>
      </c:layout>
      <c:barChart>
        <c:barDir val="col"/>
        <c:grouping val="stacked"/>
        <c:varyColors val="0"/>
        <c:ser>
          <c:idx val="1"/>
          <c:order val="0"/>
          <c:tx>
            <c:strRef>
              <c:f>'3E Curtailed Energy Maui'!$A$4</c:f>
              <c:strCache>
                <c:ptCount val="1"/>
                <c:pt idx="0">
                  <c:v>2. MWh taken from curtailable renewable resources</c:v>
                </c:pt>
              </c:strCache>
            </c:strRef>
          </c:tx>
          <c:spPr>
            <a:solidFill>
              <a:srgbClr val="458600"/>
            </a:solidFill>
          </c:spPr>
          <c:invertIfNegative val="0"/>
          <c:cat>
            <c:numRef>
              <c:f>'3E Curtailed Energy Maui'!A_ann</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'3E Curtailed Energy Maui'!A_2._MWh_taken_from_curtailable_renewable_resources</c:f>
              <c:numCache>
                <c:formatCode>#,##0</c:formatCode>
                <c:ptCount val="10"/>
                <c:pt idx="0">
                  <c:v>233044.967</c:v>
                </c:pt>
                <c:pt idx="1">
                  <c:v>260448.46900000001</c:v>
                </c:pt>
                <c:pt idx="2">
                  <c:v>266868</c:v>
                </c:pt>
                <c:pt idx="3">
                  <c:v>279696.79300000001</c:v>
                </c:pt>
                <c:pt idx="4">
                  <c:v>234075.02299999999</c:v>
                </c:pt>
                <c:pt idx="5">
                  <c:v>261421.80499999999</c:v>
                </c:pt>
                <c:pt idx="6">
                  <c:v>248899.516</c:v>
                </c:pt>
                <c:pt idx="7">
                  <c:v>258207.35000000003</c:v>
                </c:pt>
                <c:pt idx="8">
                  <c:v>279812.26699999999</c:v>
                </c:pt>
                <c:pt idx="9">
                  <c:v>242334.495</c:v>
                </c:pt>
              </c:numCache>
            </c:numRef>
          </c:val>
          <c:extLst>
            <c:ext xmlns:c16="http://schemas.microsoft.com/office/drawing/2014/chart" uri="{C3380CC4-5D6E-409C-BE32-E72D297353CC}">
              <c16:uniqueId val="{00000000-183D-47FB-8480-187B930AE1B2}"/>
            </c:ext>
          </c:extLst>
        </c:ser>
        <c:ser>
          <c:idx val="7"/>
          <c:order val="1"/>
          <c:tx>
            <c:strRef>
              <c:f>'3E Curtailed Energy Maui'!$A$5</c:f>
              <c:strCache>
                <c:ptCount val="1"/>
                <c:pt idx="0">
                  <c:v>1. MWh curtailed from curtailable renewable resources</c:v>
                </c:pt>
              </c:strCache>
            </c:strRef>
          </c:tx>
          <c:spPr>
            <a:solidFill>
              <a:schemeClr val="accent2"/>
            </a:solidFill>
          </c:spPr>
          <c:invertIfNegative val="0"/>
          <c:cat>
            <c:numRef>
              <c:f>'3E Curtailed Energy Maui'!A_ann</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'3E Curtailed Energy Maui'!A_1._MWh_curtailed_from_curtailable_renewable_resources</c:f>
              <c:numCache>
                <c:formatCode>#,##0</c:formatCode>
                <c:ptCount val="10"/>
                <c:pt idx="0">
                  <c:v>46718.329999999994</c:v>
                </c:pt>
                <c:pt idx="1">
                  <c:v>20600.30999999999</c:v>
                </c:pt>
                <c:pt idx="2">
                  <c:v>28509.87999999999</c:v>
                </c:pt>
                <c:pt idx="3">
                  <c:v>17371.418000000001</c:v>
                </c:pt>
                <c:pt idx="4">
                  <c:v>11988.112799999999</c:v>
                </c:pt>
                <c:pt idx="5">
                  <c:v>20165.043379104798</c:v>
                </c:pt>
                <c:pt idx="6">
                  <c:v>11913.965565056</c:v>
                </c:pt>
                <c:pt idx="7">
                  <c:v>52927.263114134068</c:v>
                </c:pt>
                <c:pt idx="8">
                  <c:v>46435.449262220005</c:v>
                </c:pt>
                <c:pt idx="9">
                  <c:v>29857.494453545623</c:v>
                </c:pt>
              </c:numCache>
            </c:numRef>
          </c:val>
          <c:extLst>
            <c:ext xmlns:c16="http://schemas.microsoft.com/office/drawing/2014/chart" uri="{C3380CC4-5D6E-409C-BE32-E72D297353CC}">
              <c16:uniqueId val="{00000001-183D-47FB-8480-187B930AE1B2}"/>
            </c:ext>
          </c:extLst>
        </c:ser>
        <c:dLbls>
          <c:showLegendKey val="0"/>
          <c:showVal val="0"/>
          <c:showCatName val="0"/>
          <c:showSerName val="0"/>
          <c:showPercent val="0"/>
          <c:showBubbleSize val="0"/>
        </c:dLbls>
        <c:gapWidth val="150"/>
        <c:overlap val="100"/>
        <c:axId val="142370688"/>
        <c:axId val="142372224"/>
      </c:barChart>
      <c:lineChart>
        <c:grouping val="standard"/>
        <c:varyColors val="0"/>
        <c:ser>
          <c:idx val="8"/>
          <c:order val="2"/>
          <c:tx>
            <c:strRef>
              <c:f>'3E Curtailed Energy Maui'!$A$6</c:f>
              <c:strCache>
                <c:ptCount val="1"/>
                <c:pt idx="0">
                  <c:v>1/(1+2) = % Curtailed of curtailable renewable resources</c:v>
                </c:pt>
              </c:strCache>
            </c:strRef>
          </c:tx>
          <c:spPr>
            <a:ln>
              <a:solidFill>
                <a:srgbClr val="0000FF"/>
              </a:solidFill>
            </a:ln>
          </c:spPr>
          <c:marker>
            <c:symbol val="diamond"/>
            <c:size val="10"/>
            <c:spPr>
              <a:solidFill>
                <a:srgbClr val="0000FF"/>
              </a:solidFill>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'3E Curtailed Energy Maui'!A_ann</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'3E Curtailed Energy Maui'!A_1_Curtailed_of_curtailable_renewable_resources</c:f>
              <c:numCache>
                <c:formatCode>0.00%</c:formatCode>
                <c:ptCount val="10"/>
                <c:pt idx="0">
                  <c:v>0.16699234853526906</c:v>
                </c:pt>
                <c:pt idx="1">
                  <c:v>7.3297987891276312E-2</c:v>
                </c:pt>
                <c:pt idx="2">
                  <c:v>9.6520023774292071E-2</c:v>
                </c:pt>
                <c:pt idx="3">
                  <c:v>5.847619286332862E-2</c:v>
                </c:pt>
                <c:pt idx="4">
                  <c:v>4.8719661972218102E-2</c:v>
                </c:pt>
                <c:pt idx="5">
                  <c:v>7.1612163334973236E-2</c:v>
                </c:pt>
                <c:pt idx="6">
                  <c:v>4.5680021958850472E-2</c:v>
                </c:pt>
                <c:pt idx="7">
                  <c:v>0.1701104952110187</c:v>
                </c:pt>
                <c:pt idx="8">
                  <c:v>0.14233187528245483</c:v>
                </c:pt>
                <c:pt idx="9">
                  <c:v>0.10969277425646407</c:v>
                </c:pt>
              </c:numCache>
            </c:numRef>
          </c:val>
          <c:smooth val="0"/>
          <c:extLst>
            <c:ext xmlns:c16="http://schemas.microsoft.com/office/drawing/2014/chart" uri="{C3380CC4-5D6E-409C-BE32-E72D297353CC}">
              <c16:uniqueId val="{00000002-183D-47FB-8480-187B930AE1B2}"/>
            </c:ext>
          </c:extLst>
        </c:ser>
        <c:dLbls>
          <c:showLegendKey val="0"/>
          <c:showVal val="0"/>
          <c:showCatName val="0"/>
          <c:showSerName val="0"/>
          <c:showPercent val="0"/>
          <c:showBubbleSize val="0"/>
        </c:dLbls>
        <c:marker val="1"/>
        <c:smooth val="0"/>
        <c:axId val="142380416"/>
        <c:axId val="142378496"/>
      </c:lineChart>
      <c:catAx>
        <c:axId val="142370688"/>
        <c:scaling>
          <c:orientation val="minMax"/>
        </c:scaling>
        <c:delete val="0"/>
        <c:axPos val="b"/>
        <c:numFmt formatCode="General" sourceLinked="1"/>
        <c:majorTickMark val="none"/>
        <c:minorTickMark val="none"/>
        <c:tickLblPos val="nextTo"/>
        <c:crossAx val="142372224"/>
        <c:crosses val="autoZero"/>
        <c:auto val="1"/>
        <c:lblAlgn val="ctr"/>
        <c:lblOffset val="100"/>
        <c:noMultiLvlLbl val="0"/>
      </c:catAx>
      <c:valAx>
        <c:axId val="142372224"/>
        <c:scaling>
          <c:orientation val="minMax"/>
          <c:max val="450000"/>
        </c:scaling>
        <c:delete val="0"/>
        <c:axPos val="l"/>
        <c:majorGridlines/>
        <c:title>
          <c:tx>
            <c:rich>
              <a:bodyPr/>
              <a:lstStyle/>
              <a:p>
                <a:pPr>
                  <a:defRPr/>
                </a:pPr>
                <a:r>
                  <a:rPr lang="en-US"/>
                  <a:t>MWh Taken/Curtailed</a:t>
                </a:r>
              </a:p>
            </c:rich>
          </c:tx>
          <c:layout>
            <c:manualLayout>
              <c:xMode val="edge"/>
              <c:yMode val="edge"/>
              <c:x val="3.2272942505380563E-2"/>
              <c:y val="0.36416795248349143"/>
            </c:manualLayout>
          </c:layout>
          <c:overlay val="0"/>
        </c:title>
        <c:numFmt formatCode="#,##0" sourceLinked="1"/>
        <c:majorTickMark val="none"/>
        <c:minorTickMark val="none"/>
        <c:tickLblPos val="nextTo"/>
        <c:txPr>
          <a:bodyPr/>
          <a:lstStyle/>
          <a:p>
            <a:pPr>
              <a:defRPr sz="900"/>
            </a:pPr>
            <a:endParaRPr lang="en-US"/>
          </a:p>
        </c:txPr>
        <c:crossAx val="142370688"/>
        <c:crosses val="autoZero"/>
        <c:crossBetween val="between"/>
      </c:valAx>
      <c:valAx>
        <c:axId val="142378496"/>
        <c:scaling>
          <c:orientation val="minMax"/>
          <c:max val="1"/>
        </c:scaling>
        <c:delete val="0"/>
        <c:axPos val="r"/>
        <c:title>
          <c:tx>
            <c:rich>
              <a:bodyPr rot="-5400000" vert="horz"/>
              <a:lstStyle/>
              <a:p>
                <a:pPr>
                  <a:defRPr/>
                </a:pPr>
                <a:r>
                  <a:rPr lang="en-US"/>
                  <a:t>%</a:t>
                </a:r>
                <a:r>
                  <a:rPr lang="en-US" baseline="0"/>
                  <a:t> Curtailed</a:t>
                </a:r>
                <a:endParaRPr lang="en-US"/>
              </a:p>
            </c:rich>
          </c:tx>
          <c:layout>
            <c:manualLayout>
              <c:xMode val="edge"/>
              <c:yMode val="edge"/>
              <c:x val="0.9531459260739843"/>
              <c:y val="0.42978848518664409"/>
            </c:manualLayout>
          </c:layout>
          <c:overlay val="0"/>
        </c:title>
        <c:numFmt formatCode="0%" sourceLinked="0"/>
        <c:majorTickMark val="out"/>
        <c:minorTickMark val="none"/>
        <c:tickLblPos val="nextTo"/>
        <c:crossAx val="142380416"/>
        <c:crosses val="max"/>
        <c:crossBetween val="between"/>
      </c:valAx>
      <c:catAx>
        <c:axId val="142380416"/>
        <c:scaling>
          <c:orientation val="minMax"/>
        </c:scaling>
        <c:delete val="1"/>
        <c:axPos val="b"/>
        <c:numFmt formatCode="General" sourceLinked="1"/>
        <c:majorTickMark val="out"/>
        <c:minorTickMark val="none"/>
        <c:tickLblPos val="nextTo"/>
        <c:crossAx val="142378496"/>
        <c:crosses val="autoZero"/>
        <c:auto val="1"/>
        <c:lblAlgn val="ctr"/>
        <c:lblOffset val="100"/>
        <c:noMultiLvlLbl val="0"/>
      </c:catAx>
      <c:spPr>
        <a:solidFill>
          <a:schemeClr val="bg1"/>
        </a:solidFill>
      </c:spPr>
    </c:plotArea>
    <c:legend>
      <c:legendPos val="b"/>
      <c:layout>
        <c:manualLayout>
          <c:xMode val="edge"/>
          <c:yMode val="edge"/>
          <c:x val="0"/>
          <c:y val="0.89607616175914728"/>
          <c:w val="1"/>
          <c:h val="8.4056763682036878E-2"/>
        </c:manualLayout>
      </c:layout>
      <c:overlay val="0"/>
      <c:txPr>
        <a:bodyPr/>
        <a:lstStyle/>
        <a:p>
          <a:pPr>
            <a:defRPr sz="900"/>
          </a:pPr>
          <a:endParaRPr lang="en-US"/>
        </a:p>
      </c:txPr>
    </c:legend>
    <c:plotVisOnly val="1"/>
    <c:dispBlanksAs val="gap"/>
    <c:showDLblsOverMax val="0"/>
  </c:chart>
  <c:printSettings>
    <c:headerFooter/>
    <c:pageMargins b="0.75" l="0.7" r="0.7" t="0.75" header="0.3" footer="0.3"/>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nchor="b" anchorCtr="0"/>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sz="1200">
                <a:latin typeface="Times New Roman" panose="02020603050405020304" pitchFamily="18" charset="0"/>
                <a:cs typeface="Times New Roman" panose="02020603050405020304" pitchFamily="18" charset="0"/>
              </a:rPr>
              <a:t>Estimated Curtailed Energy as a Percent of Available IPP Curtailable Energy</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sz="1200" b="1" i="0" baseline="0">
                <a:effectLst/>
                <a:latin typeface="Times New Roman" panose="02020603050405020304" pitchFamily="18" charset="0"/>
                <a:cs typeface="Times New Roman" panose="02020603050405020304" pitchFamily="18" charset="0"/>
              </a:rPr>
              <a:t>Maui County - </a:t>
            </a:r>
            <a:r>
              <a:rPr lang="en-US" sz="1200" b="1" i="0" baseline="0">
                <a:effectLst/>
              </a:rPr>
              <a:t>Lānaʻi</a:t>
            </a:r>
            <a:r>
              <a:rPr lang="en-US" sz="1200" b="1" i="0" baseline="0">
                <a:effectLst/>
                <a:latin typeface="Times New Roman" panose="02020603050405020304" pitchFamily="18" charset="0"/>
                <a:cs typeface="Times New Roman" panose="02020603050405020304" pitchFamily="18" charset="0"/>
              </a:rPr>
              <a:t> Division</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sz="1200" b="1" i="0" baseline="0">
                <a:effectLst/>
                <a:latin typeface="Times New Roman" panose="02020603050405020304" pitchFamily="18" charset="0"/>
                <a:cs typeface="Times New Roman" panose="02020603050405020304" pitchFamily="18" charset="0"/>
              </a:rPr>
              <a:t>Quarterly (8 Rolling Quarters)</a:t>
            </a:r>
            <a:endParaRPr lang="en-US" sz="1200">
              <a:effectLst/>
              <a:latin typeface="Times New Roman" panose="02020603050405020304" pitchFamily="18" charset="0"/>
              <a:cs typeface="Times New Roman" panose="02020603050405020304" pitchFamily="18" charset="0"/>
            </a:endParaRPr>
          </a:p>
        </c:rich>
      </c:tx>
      <c:layout>
        <c:manualLayout>
          <c:xMode val="edge"/>
          <c:yMode val="edge"/>
          <c:x val="9.7757630296212969E-2"/>
          <c:y val="3.968012401811119E-2"/>
        </c:manualLayout>
      </c:layout>
      <c:overlay val="1"/>
    </c:title>
    <c:autoTitleDeleted val="0"/>
    <c:plotArea>
      <c:layout>
        <c:manualLayout>
          <c:layoutTarget val="inner"/>
          <c:xMode val="edge"/>
          <c:yMode val="edge"/>
          <c:x val="9.7945678029914815E-2"/>
          <c:y val="0.18674927639099873"/>
          <c:w val="0.80834815002963334"/>
          <c:h val="0.61832140401152469"/>
        </c:manualLayout>
      </c:layout>
      <c:barChart>
        <c:barDir val="col"/>
        <c:grouping val="stacked"/>
        <c:varyColors val="0"/>
        <c:ser>
          <c:idx val="1"/>
          <c:order val="0"/>
          <c:tx>
            <c:strRef>
              <c:f>'3F Curtailed Energy Lanai'!$A$15</c:f>
              <c:strCache>
                <c:ptCount val="1"/>
                <c:pt idx="0">
                  <c:v>2. MWh taken from curtailable renewable resources</c:v>
                </c:pt>
              </c:strCache>
            </c:strRef>
          </c:tx>
          <c:spPr>
            <a:solidFill>
              <a:srgbClr val="458600"/>
            </a:solidFill>
          </c:spPr>
          <c:invertIfNegative val="0"/>
          <c:cat>
            <c:strRef>
              <c:f>'3F Curtailed Energy Lanai'!B_qtr</c:f>
              <c:strCache>
                <c:ptCount val="8"/>
                <c:pt idx="0">
                  <c:v>Q3 2021</c:v>
                </c:pt>
                <c:pt idx="1">
                  <c:v>Q4 2021</c:v>
                </c:pt>
                <c:pt idx="2">
                  <c:v>Q1 2022</c:v>
                </c:pt>
                <c:pt idx="3">
                  <c:v>Q2 2022</c:v>
                </c:pt>
                <c:pt idx="4">
                  <c:v>Q3 2022</c:v>
                </c:pt>
                <c:pt idx="5">
                  <c:v>Q4 2022</c:v>
                </c:pt>
                <c:pt idx="6">
                  <c:v>Q1 2023</c:v>
                </c:pt>
                <c:pt idx="7">
                  <c:v>Q2 2023</c:v>
                </c:pt>
              </c:strCache>
            </c:strRef>
          </c:cat>
          <c:val>
            <c:numRef>
              <c:f>'3F Curtailed Energy Lanai'!B_2._MWh_taken_from_curtailable_renewable_resources</c:f>
              <c:numCache>
                <c:formatCode>#,##0</c:formatCode>
                <c:ptCount val="8"/>
                <c:pt idx="0">
                  <c:v>169.72</c:v>
                </c:pt>
                <c:pt idx="1">
                  <c:v>111.28</c:v>
                </c:pt>
                <c:pt idx="2">
                  <c:v>104.562</c:v>
                </c:pt>
                <c:pt idx="3">
                  <c:v>85.850999999999999</c:v>
                </c:pt>
                <c:pt idx="4">
                  <c:v>14.209</c:v>
                </c:pt>
                <c:pt idx="5">
                  <c:v>0</c:v>
                </c:pt>
                <c:pt idx="6">
                  <c:v>0</c:v>
                </c:pt>
                <c:pt idx="7">
                  <c:v>0</c:v>
                </c:pt>
              </c:numCache>
            </c:numRef>
          </c:val>
          <c:extLst>
            <c:ext xmlns:c16="http://schemas.microsoft.com/office/drawing/2014/chart" uri="{C3380CC4-5D6E-409C-BE32-E72D297353CC}">
              <c16:uniqueId val="{00000000-301F-4433-94C7-77C9F685DE03}"/>
            </c:ext>
          </c:extLst>
        </c:ser>
        <c:ser>
          <c:idx val="7"/>
          <c:order val="1"/>
          <c:tx>
            <c:strRef>
              <c:f>'3F Curtailed Energy Lanai'!$A$16</c:f>
              <c:strCache>
                <c:ptCount val="1"/>
                <c:pt idx="0">
                  <c:v>1. MWh curtailed from curtailable renewable resources</c:v>
                </c:pt>
              </c:strCache>
            </c:strRef>
          </c:tx>
          <c:spPr>
            <a:solidFill>
              <a:schemeClr val="accent2"/>
            </a:solidFill>
          </c:spPr>
          <c:invertIfNegative val="0"/>
          <c:cat>
            <c:strRef>
              <c:f>'3F Curtailed Energy Lanai'!B_qtr</c:f>
              <c:strCache>
                <c:ptCount val="8"/>
                <c:pt idx="0">
                  <c:v>Q3 2021</c:v>
                </c:pt>
                <c:pt idx="1">
                  <c:v>Q4 2021</c:v>
                </c:pt>
                <c:pt idx="2">
                  <c:v>Q1 2022</c:v>
                </c:pt>
                <c:pt idx="3">
                  <c:v>Q2 2022</c:v>
                </c:pt>
                <c:pt idx="4">
                  <c:v>Q3 2022</c:v>
                </c:pt>
                <c:pt idx="5">
                  <c:v>Q4 2022</c:v>
                </c:pt>
                <c:pt idx="6">
                  <c:v>Q1 2023</c:v>
                </c:pt>
                <c:pt idx="7">
                  <c:v>Q2 2023</c:v>
                </c:pt>
              </c:strCache>
            </c:strRef>
          </c:cat>
          <c:val>
            <c:numRef>
              <c:f>'3F Curtailed Energy Lanai'!B_1._MWh_curtailed_from_curtailable_renewable_resources</c:f>
              <c:numCache>
                <c:formatCode>#,##0</c:formatCode>
                <c:ptCount val="8"/>
                <c:pt idx="0">
                  <c:v>14.874000000000001</c:v>
                </c:pt>
                <c:pt idx="1">
                  <c:v>18.140881</c:v>
                </c:pt>
                <c:pt idx="2">
                  <c:v>9.9000000000000005E-2</c:v>
                </c:pt>
                <c:pt idx="3">
                  <c:v>0</c:v>
                </c:pt>
                <c:pt idx="4">
                  <c:v>0</c:v>
                </c:pt>
                <c:pt idx="5">
                  <c:v>0</c:v>
                </c:pt>
                <c:pt idx="6">
                  <c:v>0</c:v>
                </c:pt>
                <c:pt idx="7">
                  <c:v>0</c:v>
                </c:pt>
              </c:numCache>
            </c:numRef>
          </c:val>
          <c:extLst>
            <c:ext xmlns:c16="http://schemas.microsoft.com/office/drawing/2014/chart" uri="{C3380CC4-5D6E-409C-BE32-E72D297353CC}">
              <c16:uniqueId val="{00000001-301F-4433-94C7-77C9F685DE03}"/>
            </c:ext>
          </c:extLst>
        </c:ser>
        <c:dLbls>
          <c:showLegendKey val="0"/>
          <c:showVal val="0"/>
          <c:showCatName val="0"/>
          <c:showSerName val="0"/>
          <c:showPercent val="0"/>
          <c:showBubbleSize val="0"/>
        </c:dLbls>
        <c:gapWidth val="150"/>
        <c:overlap val="100"/>
        <c:axId val="142488704"/>
        <c:axId val="142490240"/>
      </c:barChart>
      <c:lineChart>
        <c:grouping val="standard"/>
        <c:varyColors val="0"/>
        <c:ser>
          <c:idx val="8"/>
          <c:order val="2"/>
          <c:tx>
            <c:strRef>
              <c:f>'3F Curtailed Energy Lanai'!$A$17</c:f>
              <c:strCache>
                <c:ptCount val="1"/>
                <c:pt idx="0">
                  <c:v>1/(1+2) = % Curtailed of curtailable renewable resources</c:v>
                </c:pt>
              </c:strCache>
            </c:strRef>
          </c:tx>
          <c:spPr>
            <a:ln>
              <a:solidFill>
                <a:srgbClr val="0000FF"/>
              </a:solidFill>
            </a:ln>
          </c:spPr>
          <c:marker>
            <c:symbol val="diamond"/>
            <c:size val="10"/>
            <c:spPr>
              <a:solidFill>
                <a:srgbClr val="0000FF"/>
              </a:solidFill>
            </c:spPr>
          </c:marker>
          <c:dLbls>
            <c:dLbl>
              <c:idx val="7"/>
              <c:layout>
                <c:manualLayout>
                  <c:x val="-3.5755694044015879E-2"/>
                  <c:y val="-2.03058752271350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01F-4433-94C7-77C9F685DE03}"/>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'3F Curtailed Energy Lanai'!B_qtr</c:f>
              <c:strCache>
                <c:ptCount val="8"/>
                <c:pt idx="0">
                  <c:v>Q3 2021</c:v>
                </c:pt>
                <c:pt idx="1">
                  <c:v>Q4 2021</c:v>
                </c:pt>
                <c:pt idx="2">
                  <c:v>Q1 2022</c:v>
                </c:pt>
                <c:pt idx="3">
                  <c:v>Q2 2022</c:v>
                </c:pt>
                <c:pt idx="4">
                  <c:v>Q3 2022</c:v>
                </c:pt>
                <c:pt idx="5">
                  <c:v>Q4 2022</c:v>
                </c:pt>
                <c:pt idx="6">
                  <c:v>Q1 2023</c:v>
                </c:pt>
                <c:pt idx="7">
                  <c:v>Q2 2023</c:v>
                </c:pt>
              </c:strCache>
            </c:strRef>
          </c:cat>
          <c:val>
            <c:numRef>
              <c:f>'3F Curtailed Energy Lanai'!B_1_Curtailed_of_curtailable_renewable_resources</c:f>
              <c:numCache>
                <c:formatCode>0.00%</c:formatCode>
                <c:ptCount val="8"/>
                <c:pt idx="0">
                  <c:v>8.0576833483211804E-2</c:v>
                </c:pt>
                <c:pt idx="1">
                  <c:v>0.14016966087566657</c:v>
                </c:pt>
                <c:pt idx="2">
                  <c:v>9.4591108435807035E-4</c:v>
                </c:pt>
                <c:pt idx="3">
                  <c:v>0</c:v>
                </c:pt>
                <c:pt idx="4">
                  <c:v>0</c:v>
                </c:pt>
                <c:pt idx="5">
                  <c:v>0</c:v>
                </c:pt>
                <c:pt idx="6">
                  <c:v>0</c:v>
                </c:pt>
                <c:pt idx="7">
                  <c:v>0</c:v>
                </c:pt>
              </c:numCache>
            </c:numRef>
          </c:val>
          <c:smooth val="0"/>
          <c:extLst>
            <c:ext xmlns:c16="http://schemas.microsoft.com/office/drawing/2014/chart" uri="{C3380CC4-5D6E-409C-BE32-E72D297353CC}">
              <c16:uniqueId val="{00000003-301F-4433-94C7-77C9F685DE03}"/>
            </c:ext>
          </c:extLst>
        </c:ser>
        <c:dLbls>
          <c:showLegendKey val="0"/>
          <c:showVal val="0"/>
          <c:showCatName val="0"/>
          <c:showSerName val="0"/>
          <c:showPercent val="0"/>
          <c:showBubbleSize val="0"/>
        </c:dLbls>
        <c:marker val="1"/>
        <c:smooth val="0"/>
        <c:axId val="142510720"/>
        <c:axId val="142508800"/>
      </c:lineChart>
      <c:catAx>
        <c:axId val="142488704"/>
        <c:scaling>
          <c:orientation val="minMax"/>
        </c:scaling>
        <c:delete val="0"/>
        <c:axPos val="b"/>
        <c:numFmt formatCode="General" sourceLinked="1"/>
        <c:majorTickMark val="none"/>
        <c:minorTickMark val="none"/>
        <c:tickLblPos val="nextTo"/>
        <c:crossAx val="142490240"/>
        <c:crosses val="autoZero"/>
        <c:auto val="1"/>
        <c:lblAlgn val="ctr"/>
        <c:lblOffset val="100"/>
        <c:noMultiLvlLbl val="0"/>
      </c:catAx>
      <c:valAx>
        <c:axId val="142490240"/>
        <c:scaling>
          <c:orientation val="minMax"/>
          <c:max val="1000"/>
        </c:scaling>
        <c:delete val="0"/>
        <c:axPos val="l"/>
        <c:majorGridlines/>
        <c:title>
          <c:tx>
            <c:rich>
              <a:bodyPr/>
              <a:lstStyle/>
              <a:p>
                <a:pPr>
                  <a:defRPr/>
                </a:pPr>
                <a:r>
                  <a:rPr lang="en-US"/>
                  <a:t>MWh Taken/Curtailed</a:t>
                </a:r>
              </a:p>
            </c:rich>
          </c:tx>
          <c:overlay val="0"/>
        </c:title>
        <c:numFmt formatCode="#,##0" sourceLinked="1"/>
        <c:majorTickMark val="none"/>
        <c:minorTickMark val="none"/>
        <c:tickLblPos val="nextTo"/>
        <c:txPr>
          <a:bodyPr/>
          <a:lstStyle/>
          <a:p>
            <a:pPr>
              <a:defRPr sz="900"/>
            </a:pPr>
            <a:endParaRPr lang="en-US"/>
          </a:p>
        </c:txPr>
        <c:crossAx val="142488704"/>
        <c:crosses val="autoZero"/>
        <c:crossBetween val="between"/>
      </c:valAx>
      <c:valAx>
        <c:axId val="142508800"/>
        <c:scaling>
          <c:orientation val="minMax"/>
          <c:max val="1"/>
        </c:scaling>
        <c:delete val="0"/>
        <c:axPos val="r"/>
        <c:title>
          <c:tx>
            <c:rich>
              <a:bodyPr rot="-5400000" vert="horz"/>
              <a:lstStyle/>
              <a:p>
                <a:pPr>
                  <a:defRPr/>
                </a:pPr>
                <a:r>
                  <a:rPr lang="en-US"/>
                  <a:t>%</a:t>
                </a:r>
                <a:r>
                  <a:rPr lang="en-US" baseline="0"/>
                  <a:t> Curtailed</a:t>
                </a:r>
                <a:endParaRPr lang="en-US"/>
              </a:p>
            </c:rich>
          </c:tx>
          <c:overlay val="0"/>
        </c:title>
        <c:numFmt formatCode="0%" sourceLinked="0"/>
        <c:majorTickMark val="out"/>
        <c:minorTickMark val="none"/>
        <c:tickLblPos val="nextTo"/>
        <c:crossAx val="142510720"/>
        <c:crosses val="max"/>
        <c:crossBetween val="between"/>
      </c:valAx>
      <c:catAx>
        <c:axId val="142510720"/>
        <c:scaling>
          <c:orientation val="minMax"/>
        </c:scaling>
        <c:delete val="1"/>
        <c:axPos val="b"/>
        <c:numFmt formatCode="General" sourceLinked="1"/>
        <c:majorTickMark val="out"/>
        <c:minorTickMark val="none"/>
        <c:tickLblPos val="nextTo"/>
        <c:crossAx val="142508800"/>
        <c:crosses val="autoZero"/>
        <c:auto val="1"/>
        <c:lblAlgn val="ctr"/>
        <c:lblOffset val="100"/>
        <c:noMultiLvlLbl val="0"/>
      </c:catAx>
      <c:spPr>
        <a:solidFill>
          <a:schemeClr val="bg1"/>
        </a:solidFill>
      </c:spPr>
    </c:plotArea>
    <c:legend>
      <c:legendPos val="b"/>
      <c:layout>
        <c:manualLayout>
          <c:xMode val="edge"/>
          <c:yMode val="edge"/>
          <c:x val="0.12251296985920597"/>
          <c:y val="0.87538362624094002"/>
          <c:w val="0.75349800040376635"/>
          <c:h val="9.6534415927579414E-2"/>
        </c:manualLayout>
      </c:layout>
      <c:overlay val="0"/>
      <c:txPr>
        <a:bodyPr/>
        <a:lstStyle/>
        <a:p>
          <a:pPr>
            <a:defRPr sz="900"/>
          </a:pPr>
          <a:endParaRPr lang="en-US"/>
        </a:p>
      </c:txPr>
    </c:legend>
    <c:plotVisOnly val="1"/>
    <c:dispBlanksAs val="gap"/>
    <c:showDLblsOverMax val="0"/>
  </c:chart>
  <c:printSettings>
    <c:headerFooter/>
    <c:pageMargins b="0.75" l="0.7" r="0.7" t="0.75" header="0.3" footer="0.3"/>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editAs="absolute">
    <xdr:from>
      <xdr:col>0</xdr:col>
      <xdr:colOff>198502</xdr:colOff>
      <xdr:row>24</xdr:row>
      <xdr:rowOff>47865</xdr:rowOff>
    </xdr:from>
    <xdr:to>
      <xdr:col>0</xdr:col>
      <xdr:colOff>6866002</xdr:colOff>
      <xdr:row>53</xdr:row>
      <xdr:rowOff>122086</xdr:rowOff>
    </xdr:to>
    <xdr:graphicFrame macro="">
      <xdr:nvGraphicFramePr>
        <xdr:cNvPr id="2" name="3d_curtailed_energy_oahuch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178365</xdr:colOff>
      <xdr:row>54</xdr:row>
      <xdr:rowOff>6907</xdr:rowOff>
    </xdr:from>
    <xdr:to>
      <xdr:col>0</xdr:col>
      <xdr:colOff>6845865</xdr:colOff>
      <xdr:row>83</xdr:row>
      <xdr:rowOff>161286</xdr:rowOff>
    </xdr:to>
    <xdr:graphicFrame macro="">
      <xdr:nvGraphicFramePr>
        <xdr:cNvPr id="4" name="3d_curtailed_energy_oahuch2">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122464</xdr:colOff>
      <xdr:row>13</xdr:row>
      <xdr:rowOff>52426</xdr:rowOff>
    </xdr:from>
    <xdr:to>
      <xdr:col>0</xdr:col>
      <xdr:colOff>6789964</xdr:colOff>
      <xdr:row>14</xdr:row>
      <xdr:rowOff>233321</xdr:rowOff>
    </xdr:to>
    <xdr:graphicFrame macro="">
      <xdr:nvGraphicFramePr>
        <xdr:cNvPr id="5" name="3d_curtailed_energy_oahuch3">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180061</xdr:colOff>
      <xdr:row>9</xdr:row>
      <xdr:rowOff>75613</xdr:rowOff>
    </xdr:from>
    <xdr:to>
      <xdr:col>0</xdr:col>
      <xdr:colOff>6847561</xdr:colOff>
      <xdr:row>12</xdr:row>
      <xdr:rowOff>4996303</xdr:rowOff>
    </xdr:to>
    <xdr:graphicFrame macro="">
      <xdr:nvGraphicFramePr>
        <xdr:cNvPr id="6" name="3d_curtailed_energy_oahuch4">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29</xdr:col>
      <xdr:colOff>0</xdr:colOff>
      <xdr:row>0</xdr:row>
      <xdr:rowOff>188259</xdr:rowOff>
    </xdr:from>
    <xdr:ext cx="325217" cy="233083"/>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20600894" y="188259"/>
          <a:ext cx="325217" cy="233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t>**</a:t>
          </a:r>
        </a:p>
      </xdr:txBody>
    </xdr:sp>
    <xdr:clientData/>
  </xdr:oneCellAnchor>
  <xdr:oneCellAnchor>
    <xdr:from>
      <xdr:col>29</xdr:col>
      <xdr:colOff>0</xdr:colOff>
      <xdr:row>0</xdr:row>
      <xdr:rowOff>188260</xdr:rowOff>
    </xdr:from>
    <xdr:ext cx="325217" cy="233083"/>
    <xdr:sp macro="" textlink="">
      <xdr:nvSpPr>
        <xdr:cNvPr id="7" name="TextBox 6">
          <a:extLst>
            <a:ext uri="{FF2B5EF4-FFF2-40B4-BE49-F238E27FC236}">
              <a16:creationId xmlns:a16="http://schemas.microsoft.com/office/drawing/2014/main" id="{00000000-0008-0000-0300-000007000000}"/>
            </a:ext>
          </a:extLst>
        </xdr:cNvPr>
        <xdr:cNvSpPr txBox="1"/>
      </xdr:nvSpPr>
      <xdr:spPr>
        <a:xfrm>
          <a:off x="19603571" y="188260"/>
          <a:ext cx="325217" cy="233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t>**</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0.07644</cdr:x>
      <cdr:y>0.87813</cdr:y>
    </cdr:from>
    <cdr:to>
      <cdr:x>0.90935</cdr:x>
      <cdr:y>0.87813</cdr:y>
    </cdr:to>
    <cdr:cxnSp macro="">
      <cdr:nvCxnSpPr>
        <cdr:cNvPr id="2" name="Straight Connector 1">
          <a:extLst xmlns:a="http://schemas.openxmlformats.org/drawingml/2006/main">
            <a:ext uri="{FF2B5EF4-FFF2-40B4-BE49-F238E27FC236}">
              <a16:creationId xmlns:a16="http://schemas.microsoft.com/office/drawing/2014/main" id="{E00E6ADB-B275-495D-901E-1482482AD5B5}"/>
            </a:ext>
          </a:extLst>
        </cdr:cNvPr>
        <cdr:cNvCxnSpPr/>
      </cdr:nvCxnSpPr>
      <cdr:spPr>
        <a:xfrm xmlns:a="http://schemas.openxmlformats.org/drawingml/2006/main">
          <a:off x="473917" y="4526508"/>
          <a:ext cx="5163661" cy="0"/>
        </a:xfrm>
        <a:prstGeom xmlns:a="http://schemas.openxmlformats.org/drawingml/2006/main" prst="line">
          <a:avLst/>
        </a:prstGeom>
        <a:ln xmlns:a="http://schemas.openxmlformats.org/drawingml/2006/main">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0.01687</cdr:x>
      <cdr:y>0.88083</cdr:y>
    </cdr:from>
    <cdr:to>
      <cdr:x>0.97414</cdr:x>
      <cdr:y>0.99046</cdr:y>
    </cdr:to>
    <cdr:sp macro="" textlink="">
      <cdr:nvSpPr>
        <cdr:cNvPr id="4" name="TextBox 1"/>
        <cdr:cNvSpPr txBox="1"/>
      </cdr:nvSpPr>
      <cdr:spPr>
        <a:xfrm xmlns:a="http://schemas.openxmlformats.org/drawingml/2006/main">
          <a:off x="104588" y="4461436"/>
          <a:ext cx="5934636" cy="55532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a:t>* In June 2015, the curtailment metric tabulation was corrected for the years 2012 thru 2014; the Kapolei Sustainability Energy Park was i</a:t>
          </a:r>
        </a:p>
        <a:p xmlns:a="http://schemas.openxmlformats.org/drawingml/2006/main">
          <a:r>
            <a:rPr lang="en-US" sz="900"/>
            <a:t>nadvertently excluded and the “MWh taken” values applicable to the Kapolei Sustainability Energy Park were accounted for as the </a:t>
          </a:r>
        </a:p>
        <a:p xmlns:a="http://schemas.openxmlformats.org/drawingml/2006/main">
          <a:r>
            <a:rPr lang="en-US" sz="900"/>
            <a:t>“MWh taken” values for the Kalaeloa Renewable Energy Park.</a:t>
          </a:r>
        </a:p>
      </cdr:txBody>
    </cdr:sp>
  </cdr:relSizeAnchor>
</c:userShapes>
</file>

<file path=xl/drawings/drawing3.xml><?xml version="1.0" encoding="utf-8"?>
<c:userShapes xmlns:c="http://schemas.openxmlformats.org/drawingml/2006/chart">
  <cdr:relSizeAnchor xmlns:cdr="http://schemas.openxmlformats.org/drawingml/2006/chartDrawing">
    <cdr:from>
      <cdr:x>0.06684</cdr:x>
      <cdr:y>0.86371</cdr:y>
    </cdr:from>
    <cdr:to>
      <cdr:x>0.90017</cdr:x>
      <cdr:y>0.86371</cdr:y>
    </cdr:to>
    <cdr:cxnSp macro="">
      <cdr:nvCxnSpPr>
        <cdr:cNvPr id="3" name="Straight Connector 2">
          <a:extLst xmlns:a="http://schemas.openxmlformats.org/drawingml/2006/main">
            <a:ext uri="{FF2B5EF4-FFF2-40B4-BE49-F238E27FC236}">
              <a16:creationId xmlns:a16="http://schemas.microsoft.com/office/drawing/2014/main" id="{73EC9839-42D5-4E4E-A17E-5163C801ACC1}"/>
            </a:ext>
          </a:extLst>
        </cdr:cNvPr>
        <cdr:cNvCxnSpPr/>
      </cdr:nvCxnSpPr>
      <cdr:spPr>
        <a:xfrm xmlns:a="http://schemas.openxmlformats.org/drawingml/2006/main">
          <a:off x="414193" y="4094053"/>
          <a:ext cx="5163651" cy="0"/>
        </a:xfrm>
        <a:prstGeom xmlns:a="http://schemas.openxmlformats.org/drawingml/2006/main" prst="line">
          <a:avLst/>
        </a:prstGeom>
        <a:ln xmlns:a="http://schemas.openxmlformats.org/drawingml/2006/main">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0.02344</cdr:x>
      <cdr:y>0.81032</cdr:y>
    </cdr:from>
    <cdr:to>
      <cdr:x>0.17101</cdr:x>
      <cdr:y>1</cdr:y>
    </cdr:to>
    <cdr:sp macro="" textlink="">
      <cdr:nvSpPr>
        <cdr:cNvPr id="2" name="TextBox 1"/>
        <cdr:cNvSpPr txBox="1"/>
      </cdr:nvSpPr>
      <cdr:spPr>
        <a:xfrm xmlns:a="http://schemas.openxmlformats.org/drawingml/2006/main">
          <a:off x="145229" y="4498039"/>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0.03356</cdr:x>
      <cdr:y>0.88284</cdr:y>
    </cdr:from>
    <cdr:to>
      <cdr:x>0.99132</cdr:x>
      <cdr:y>1</cdr:y>
    </cdr:to>
    <cdr:sp macro="" textlink="">
      <cdr:nvSpPr>
        <cdr:cNvPr id="4" name="TextBox 3"/>
        <cdr:cNvSpPr txBox="1"/>
      </cdr:nvSpPr>
      <cdr:spPr>
        <a:xfrm xmlns:a="http://schemas.openxmlformats.org/drawingml/2006/main">
          <a:off x="207982" y="4184760"/>
          <a:ext cx="5934636" cy="55532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900"/>
            <a:t>* In June 2015, the curtailment metric tabulation was corrected for the years 2012 thru 2014; the Kapolei Sustainability Energy Park </a:t>
          </a:r>
        </a:p>
        <a:p xmlns:a="http://schemas.openxmlformats.org/drawingml/2006/main">
          <a:r>
            <a:rPr lang="en-US" sz="900"/>
            <a:t>was inadvertently excluded and the “MWh taken” values applicable to the Kapolei Sustainability Energy Park were accounted for </a:t>
          </a:r>
        </a:p>
        <a:p xmlns:a="http://schemas.openxmlformats.org/drawingml/2006/main">
          <a:r>
            <a:rPr lang="en-US" sz="900"/>
            <a:t>as the “MWh taken” values for the Kalaeloa Renewable Energy Park.</a:t>
          </a:r>
        </a:p>
      </cdr:txBody>
    </cdr:sp>
  </cdr:relSizeAnchor>
  <cdr:relSizeAnchor xmlns:cdr="http://schemas.openxmlformats.org/drawingml/2006/chartDrawing">
    <cdr:from>
      <cdr:x>0.0871</cdr:x>
      <cdr:y>0.02222</cdr:y>
    </cdr:from>
    <cdr:to>
      <cdr:x>0.9537</cdr:x>
      <cdr:y>0.19243</cdr:y>
    </cdr:to>
    <cdr:sp macro="" textlink="">
      <cdr:nvSpPr>
        <cdr:cNvPr id="7" name="TextBox 6"/>
        <cdr:cNvSpPr txBox="1"/>
      </cdr:nvSpPr>
      <cdr:spPr>
        <a:xfrm xmlns:a="http://schemas.openxmlformats.org/drawingml/2006/main">
          <a:off x="539676" y="105332"/>
          <a:ext cx="5369859" cy="8068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rtl="0"/>
          <a:endParaRPr lang="en-US" sz="1200">
            <a:latin typeface="Times New Roman" panose="02020603050405020304" pitchFamily="18" charset="0"/>
            <a:cs typeface="Times New Roman" panose="02020603050405020304" pitchFamily="18" charset="0"/>
          </a:endParaRP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0</xdr:col>
      <xdr:colOff>266613</xdr:colOff>
      <xdr:row>20</xdr:row>
      <xdr:rowOff>80203</xdr:rowOff>
    </xdr:from>
    <xdr:to>
      <xdr:col>0</xdr:col>
      <xdr:colOff>6934113</xdr:colOff>
      <xdr:row>48</xdr:row>
      <xdr:rowOff>50620</xdr:rowOff>
    </xdr:to>
    <xdr:graphicFrame macro="">
      <xdr:nvGraphicFramePr>
        <xdr:cNvPr id="2" name="3e_curtailed_energy_mauich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251564</xdr:colOff>
      <xdr:row>49</xdr:row>
      <xdr:rowOff>17770</xdr:rowOff>
    </xdr:from>
    <xdr:to>
      <xdr:col>0</xdr:col>
      <xdr:colOff>6919064</xdr:colOff>
      <xdr:row>76</xdr:row>
      <xdr:rowOff>51275</xdr:rowOff>
    </xdr:to>
    <xdr:graphicFrame macro="">
      <xdr:nvGraphicFramePr>
        <xdr:cNvPr id="4" name="3e_curtailed_energy_mauich2">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128866</xdr:colOff>
      <xdr:row>10</xdr:row>
      <xdr:rowOff>106455</xdr:rowOff>
    </xdr:from>
    <xdr:to>
      <xdr:col>0</xdr:col>
      <xdr:colOff>6796366</xdr:colOff>
      <xdr:row>10</xdr:row>
      <xdr:rowOff>4861335</xdr:rowOff>
    </xdr:to>
    <xdr:graphicFrame macro="">
      <xdr:nvGraphicFramePr>
        <xdr:cNvPr id="5" name="3e_curtailed_energy_mauich3">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193499</xdr:colOff>
      <xdr:row>9</xdr:row>
      <xdr:rowOff>80501</xdr:rowOff>
    </xdr:from>
    <xdr:to>
      <xdr:col>0</xdr:col>
      <xdr:colOff>6860999</xdr:colOff>
      <xdr:row>9</xdr:row>
      <xdr:rowOff>4835298</xdr:rowOff>
    </xdr:to>
    <xdr:graphicFrame macro="">
      <xdr:nvGraphicFramePr>
        <xdr:cNvPr id="6" name="3e_curtailed_energy_mauich4">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740310</xdr:colOff>
      <xdr:row>20</xdr:row>
      <xdr:rowOff>92769</xdr:rowOff>
    </xdr:from>
    <xdr:to>
      <xdr:col>1</xdr:col>
      <xdr:colOff>130710</xdr:colOff>
      <xdr:row>45</xdr:row>
      <xdr:rowOff>90864</xdr:rowOff>
    </xdr:to>
    <xdr:graphicFrame macro="">
      <xdr:nvGraphicFramePr>
        <xdr:cNvPr id="2" name="3f_curtailed_energy_lanaich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709180</xdr:colOff>
      <xdr:row>46</xdr:row>
      <xdr:rowOff>66160</xdr:rowOff>
    </xdr:from>
    <xdr:to>
      <xdr:col>1</xdr:col>
      <xdr:colOff>99580</xdr:colOff>
      <xdr:row>71</xdr:row>
      <xdr:rowOff>66160</xdr:rowOff>
    </xdr:to>
    <xdr:graphicFrame macro="">
      <xdr:nvGraphicFramePr>
        <xdr:cNvPr id="4" name="3f_curtailed_energy_lanaich2">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292153</xdr:colOff>
      <xdr:row>10</xdr:row>
      <xdr:rowOff>147277</xdr:rowOff>
    </xdr:from>
    <xdr:to>
      <xdr:col>0</xdr:col>
      <xdr:colOff>6959653</xdr:colOff>
      <xdr:row>10</xdr:row>
      <xdr:rowOff>4902157</xdr:rowOff>
    </xdr:to>
    <xdr:graphicFrame macro="">
      <xdr:nvGraphicFramePr>
        <xdr:cNvPr id="5" name="3f_curtailed_energy_lanaich3">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294553</xdr:colOff>
      <xdr:row>9</xdr:row>
      <xdr:rowOff>190500</xdr:rowOff>
    </xdr:from>
    <xdr:to>
      <xdr:col>0</xdr:col>
      <xdr:colOff>6962053</xdr:colOff>
      <xdr:row>9</xdr:row>
      <xdr:rowOff>4945380</xdr:rowOff>
    </xdr:to>
    <xdr:graphicFrame macro="">
      <xdr:nvGraphicFramePr>
        <xdr:cNvPr id="6" name="3f_curtailed_energy_lanaich4">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14</xdr:col>
      <xdr:colOff>0</xdr:colOff>
      <xdr:row>0</xdr:row>
      <xdr:rowOff>188259</xdr:rowOff>
    </xdr:from>
    <xdr:ext cx="325217" cy="233083"/>
    <xdr:sp macro="" textlink="">
      <xdr:nvSpPr>
        <xdr:cNvPr id="7" name="TextBox 6">
          <a:extLst>
            <a:ext uri="{FF2B5EF4-FFF2-40B4-BE49-F238E27FC236}">
              <a16:creationId xmlns:a16="http://schemas.microsoft.com/office/drawing/2014/main" id="{00000000-0008-0000-0500-000007000000}"/>
            </a:ext>
          </a:extLst>
        </xdr:cNvPr>
        <xdr:cNvSpPr txBox="1"/>
      </xdr:nvSpPr>
      <xdr:spPr>
        <a:xfrm>
          <a:off x="17198788" y="3102909"/>
          <a:ext cx="325217" cy="233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lang="en-US" sz="1100"/>
        </a:p>
      </xdr:txBody>
    </xdr:sp>
    <xdr:clientData/>
  </xdr:oneCellAnchor>
  <xdr:oneCellAnchor>
    <xdr:from>
      <xdr:col>19</xdr:col>
      <xdr:colOff>206188</xdr:colOff>
      <xdr:row>11</xdr:row>
      <xdr:rowOff>188259</xdr:rowOff>
    </xdr:from>
    <xdr:ext cx="325217" cy="233083"/>
    <xdr:sp macro="" textlink="">
      <xdr:nvSpPr>
        <xdr:cNvPr id="9" name="TextBox 8">
          <a:extLst>
            <a:ext uri="{FF2B5EF4-FFF2-40B4-BE49-F238E27FC236}">
              <a16:creationId xmlns:a16="http://schemas.microsoft.com/office/drawing/2014/main" id="{00000000-0008-0000-0500-000009000000}"/>
            </a:ext>
          </a:extLst>
        </xdr:cNvPr>
        <xdr:cNvSpPr txBox="1"/>
      </xdr:nvSpPr>
      <xdr:spPr>
        <a:xfrm>
          <a:off x="19422876" y="188259"/>
          <a:ext cx="325217" cy="233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t>**</a:t>
          </a:r>
        </a:p>
      </xdr:txBody>
    </xdr:sp>
    <xdr:clientData/>
  </xdr:oneCellAnchor>
  <xdr:oneCellAnchor>
    <xdr:from>
      <xdr:col>18</xdr:col>
      <xdr:colOff>228600</xdr:colOff>
      <xdr:row>11</xdr:row>
      <xdr:rowOff>188260</xdr:rowOff>
    </xdr:from>
    <xdr:ext cx="325217" cy="233083"/>
    <xdr:sp macro="" textlink="">
      <xdr:nvSpPr>
        <xdr:cNvPr id="10" name="TextBox 9">
          <a:extLst>
            <a:ext uri="{FF2B5EF4-FFF2-40B4-BE49-F238E27FC236}">
              <a16:creationId xmlns:a16="http://schemas.microsoft.com/office/drawing/2014/main" id="{00000000-0008-0000-0500-00000A000000}"/>
            </a:ext>
          </a:extLst>
        </xdr:cNvPr>
        <xdr:cNvSpPr txBox="1"/>
      </xdr:nvSpPr>
      <xdr:spPr>
        <a:xfrm>
          <a:off x="18980944" y="188260"/>
          <a:ext cx="325217" cy="233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t>**</a:t>
          </a:r>
        </a:p>
      </xdr:txBody>
    </xdr:sp>
    <xdr:clientData/>
  </xdr:oneCellAnchor>
  <xdr:oneCellAnchor>
    <xdr:from>
      <xdr:col>15</xdr:col>
      <xdr:colOff>0</xdr:colOff>
      <xdr:row>0</xdr:row>
      <xdr:rowOff>188259</xdr:rowOff>
    </xdr:from>
    <xdr:ext cx="325217" cy="233083"/>
    <xdr:sp macro="" textlink="">
      <xdr:nvSpPr>
        <xdr:cNvPr id="11" name="TextBox 10">
          <a:extLst>
            <a:ext uri="{FF2B5EF4-FFF2-40B4-BE49-F238E27FC236}">
              <a16:creationId xmlns:a16="http://schemas.microsoft.com/office/drawing/2014/main" id="{00000000-0008-0000-0500-00000B000000}"/>
            </a:ext>
          </a:extLst>
        </xdr:cNvPr>
        <xdr:cNvSpPr txBox="1"/>
      </xdr:nvSpPr>
      <xdr:spPr>
        <a:xfrm>
          <a:off x="13363575" y="188259"/>
          <a:ext cx="325217" cy="233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lang="en-US" sz="1100"/>
        </a:p>
      </xdr:txBody>
    </xdr:sp>
    <xdr:clientData/>
  </xdr:oneCellAnchor>
  <xdr:oneCellAnchor>
    <xdr:from>
      <xdr:col>16</xdr:col>
      <xdr:colOff>0</xdr:colOff>
      <xdr:row>0</xdr:row>
      <xdr:rowOff>188259</xdr:rowOff>
    </xdr:from>
    <xdr:ext cx="325217" cy="233083"/>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14677571" y="188259"/>
          <a:ext cx="325217" cy="233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twoCellAnchor editAs="absolute">
    <xdr:from>
      <xdr:col>0</xdr:col>
      <xdr:colOff>408567</xdr:colOff>
      <xdr:row>20</xdr:row>
      <xdr:rowOff>97251</xdr:rowOff>
    </xdr:from>
    <xdr:to>
      <xdr:col>1</xdr:col>
      <xdr:colOff>103767</xdr:colOff>
      <xdr:row>45</xdr:row>
      <xdr:rowOff>129860</xdr:rowOff>
    </xdr:to>
    <xdr:graphicFrame macro="">
      <xdr:nvGraphicFramePr>
        <xdr:cNvPr id="2" name="3g_curtailed_energy_hawaiich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390524</xdr:colOff>
      <xdr:row>46</xdr:row>
      <xdr:rowOff>46247</xdr:rowOff>
    </xdr:from>
    <xdr:to>
      <xdr:col>1</xdr:col>
      <xdr:colOff>85724</xdr:colOff>
      <xdr:row>69</xdr:row>
      <xdr:rowOff>53867</xdr:rowOff>
    </xdr:to>
    <xdr:graphicFrame macro="">
      <xdr:nvGraphicFramePr>
        <xdr:cNvPr id="4" name="3g_curtailed_energy_hawaiich2">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74438</xdr:colOff>
      <xdr:row>10</xdr:row>
      <xdr:rowOff>106455</xdr:rowOff>
    </xdr:from>
    <xdr:to>
      <xdr:col>0</xdr:col>
      <xdr:colOff>6741938</xdr:colOff>
      <xdr:row>10</xdr:row>
      <xdr:rowOff>4861335</xdr:rowOff>
    </xdr:to>
    <xdr:graphicFrame macro="">
      <xdr:nvGraphicFramePr>
        <xdr:cNvPr id="5" name="3g_curtailed_energy_hawaiich3">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95250</xdr:colOff>
      <xdr:row>9</xdr:row>
      <xdr:rowOff>135272</xdr:rowOff>
    </xdr:from>
    <xdr:to>
      <xdr:col>0</xdr:col>
      <xdr:colOff>6762750</xdr:colOff>
      <xdr:row>9</xdr:row>
      <xdr:rowOff>4890152</xdr:rowOff>
    </xdr:to>
    <xdr:graphicFrame macro="">
      <xdr:nvGraphicFramePr>
        <xdr:cNvPr id="6" name="3g_curtailed_energy_hawaiich4">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19</xdr:col>
      <xdr:colOff>206188</xdr:colOff>
      <xdr:row>11</xdr:row>
      <xdr:rowOff>188259</xdr:rowOff>
    </xdr:from>
    <xdr:ext cx="325217" cy="233083"/>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17332138" y="2912409"/>
          <a:ext cx="325217" cy="233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t>**</a:t>
          </a:r>
        </a:p>
      </xdr:txBody>
    </xdr:sp>
    <xdr:clientData/>
  </xdr:oneCellAnchor>
  <xdr:oneCellAnchor>
    <xdr:from>
      <xdr:col>18</xdr:col>
      <xdr:colOff>228600</xdr:colOff>
      <xdr:row>11</xdr:row>
      <xdr:rowOff>188260</xdr:rowOff>
    </xdr:from>
    <xdr:ext cx="325217" cy="233083"/>
    <xdr:sp macro="" textlink="">
      <xdr:nvSpPr>
        <xdr:cNvPr id="8" name="TextBox 7">
          <a:extLst>
            <a:ext uri="{FF2B5EF4-FFF2-40B4-BE49-F238E27FC236}">
              <a16:creationId xmlns:a16="http://schemas.microsoft.com/office/drawing/2014/main" id="{00000000-0008-0000-0600-000008000000}"/>
            </a:ext>
          </a:extLst>
        </xdr:cNvPr>
        <xdr:cNvSpPr txBox="1"/>
      </xdr:nvSpPr>
      <xdr:spPr>
        <a:xfrm>
          <a:off x="16602075" y="2912410"/>
          <a:ext cx="325217" cy="233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t>**</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pageSetUpPr fitToPage="1"/>
  </sheetPr>
  <dimension ref="A1:AW56"/>
  <sheetViews>
    <sheetView topLeftCell="A13" zoomScaleNormal="100" workbookViewId="0">
      <pane xSplit="1" topLeftCell="B1" activePane="topRight" state="frozen"/>
      <selection pane="topRight"/>
    </sheetView>
  </sheetViews>
  <sheetFormatPr defaultRowHeight="14.4" x14ac:dyDescent="0.3"/>
  <cols>
    <col min="1" max="1" width="106.109375" customWidth="1"/>
    <col min="2" max="11" width="11.109375" customWidth="1"/>
    <col min="12" max="13" width="11.109375" style="12" customWidth="1"/>
    <col min="14" max="22" width="11.109375" customWidth="1"/>
    <col min="23" max="34" width="11.109375" style="1" customWidth="1"/>
    <col min="35" max="41" width="11.109375" customWidth="1"/>
    <col min="42" max="46" width="11.44140625" bestFit="1" customWidth="1"/>
    <col min="47" max="50" width="9.109375" customWidth="1"/>
  </cols>
  <sheetData>
    <row r="1" spans="1:49" ht="17.399999999999999" x14ac:dyDescent="0.3">
      <c r="A1" s="74" t="s">
        <v>32</v>
      </c>
      <c r="B1" s="2">
        <v>2005</v>
      </c>
      <c r="C1" s="2">
        <v>2006</v>
      </c>
      <c r="D1" s="2">
        <v>2007</v>
      </c>
      <c r="E1" s="2">
        <v>2008</v>
      </c>
      <c r="F1" s="2">
        <v>2009</v>
      </c>
      <c r="G1" s="2">
        <v>2010</v>
      </c>
      <c r="H1" s="2">
        <v>2011</v>
      </c>
      <c r="I1" s="2" t="s">
        <v>7</v>
      </c>
      <c r="J1" s="2" t="s">
        <v>8</v>
      </c>
      <c r="K1" s="2" t="s">
        <v>9</v>
      </c>
      <c r="L1" s="25">
        <v>2015</v>
      </c>
      <c r="M1" s="23">
        <v>2016</v>
      </c>
      <c r="N1" s="46">
        <v>2017</v>
      </c>
      <c r="O1" s="48">
        <v>2018</v>
      </c>
      <c r="P1" s="38">
        <v>2019</v>
      </c>
      <c r="Q1" s="58">
        <v>2020</v>
      </c>
      <c r="R1" s="38">
        <v>2021</v>
      </c>
      <c r="S1" s="38">
        <v>2022</v>
      </c>
      <c r="T1" s="38"/>
      <c r="U1" s="38"/>
      <c r="V1" s="31"/>
      <c r="W1" s="31"/>
      <c r="X1" s="31"/>
      <c r="Y1" s="31"/>
      <c r="Z1" s="31"/>
      <c r="AA1" s="31"/>
      <c r="AB1" s="31"/>
      <c r="AC1" s="31"/>
      <c r="AD1"/>
      <c r="AE1"/>
      <c r="AF1"/>
      <c r="AG1"/>
      <c r="AH1"/>
    </row>
    <row r="2" spans="1:49" ht="15.6" x14ac:dyDescent="0.3">
      <c r="A2" s="68"/>
      <c r="B2" s="3" t="s">
        <v>0</v>
      </c>
      <c r="C2" s="3" t="s">
        <v>0</v>
      </c>
      <c r="D2" s="3" t="s">
        <v>0</v>
      </c>
      <c r="E2" s="3" t="s">
        <v>0</v>
      </c>
      <c r="F2" s="3" t="s">
        <v>0</v>
      </c>
      <c r="G2" s="3" t="s">
        <v>0</v>
      </c>
      <c r="H2" s="3" t="s">
        <v>0</v>
      </c>
      <c r="I2" s="3" t="s">
        <v>0</v>
      </c>
      <c r="J2" s="3" t="s">
        <v>0</v>
      </c>
      <c r="K2" s="3" t="s">
        <v>0</v>
      </c>
      <c r="L2" s="3" t="s">
        <v>0</v>
      </c>
      <c r="M2" s="3" t="s">
        <v>0</v>
      </c>
      <c r="N2" s="39" t="s">
        <v>0</v>
      </c>
      <c r="O2" s="39" t="s">
        <v>0</v>
      </c>
      <c r="P2" s="39" t="s">
        <v>0</v>
      </c>
      <c r="Q2" s="39" t="s">
        <v>0</v>
      </c>
      <c r="R2" s="3" t="s">
        <v>0</v>
      </c>
      <c r="S2" s="3" t="s">
        <v>0</v>
      </c>
      <c r="T2" s="3"/>
      <c r="U2" s="3"/>
      <c r="V2" s="3"/>
      <c r="W2" s="3"/>
      <c r="X2" s="3"/>
      <c r="Y2" s="3"/>
      <c r="Z2" s="3"/>
      <c r="AA2" s="3"/>
      <c r="AB2" s="3"/>
      <c r="AC2" s="3"/>
      <c r="AD2"/>
      <c r="AE2"/>
      <c r="AF2"/>
      <c r="AG2"/>
      <c r="AH2"/>
    </row>
    <row r="3" spans="1:49" x14ac:dyDescent="0.3">
      <c r="A3" s="69" t="s">
        <v>48</v>
      </c>
      <c r="B3" s="4"/>
      <c r="C3" s="4"/>
      <c r="D3" s="4"/>
      <c r="E3" s="4"/>
      <c r="F3" s="4"/>
      <c r="G3" s="4"/>
      <c r="H3" s="4"/>
      <c r="I3" s="4"/>
      <c r="J3" s="4"/>
      <c r="K3" s="4"/>
      <c r="L3" s="4"/>
      <c r="M3" s="4"/>
      <c r="N3" s="40"/>
      <c r="O3" s="40"/>
      <c r="P3" s="4"/>
      <c r="Q3" s="40"/>
      <c r="R3" s="4"/>
      <c r="S3" s="4"/>
      <c r="T3" s="4"/>
      <c r="U3" s="4"/>
      <c r="V3" s="4"/>
      <c r="W3" s="4"/>
      <c r="X3" s="4"/>
      <c r="Y3" s="4"/>
      <c r="Z3" s="4"/>
      <c r="AA3" s="4"/>
      <c r="AB3" s="4"/>
      <c r="AC3" s="4"/>
      <c r="AD3"/>
      <c r="AE3"/>
      <c r="AF3"/>
      <c r="AG3"/>
      <c r="AH3"/>
    </row>
    <row r="4" spans="1:49" s="7" customFormat="1" x14ac:dyDescent="0.3">
      <c r="A4" s="70" t="s">
        <v>6</v>
      </c>
      <c r="B4" s="8">
        <v>0</v>
      </c>
      <c r="C4" s="8">
        <v>0</v>
      </c>
      <c r="D4" s="8">
        <v>0</v>
      </c>
      <c r="E4" s="8">
        <v>0</v>
      </c>
      <c r="F4" s="8">
        <v>0</v>
      </c>
      <c r="G4" s="8">
        <v>23</v>
      </c>
      <c r="H4" s="8">
        <v>64023.750999999997</v>
      </c>
      <c r="I4" s="21">
        <v>75598</v>
      </c>
      <c r="J4" s="21">
        <v>133814</v>
      </c>
      <c r="K4" s="21">
        <v>204362</v>
      </c>
      <c r="L4" s="37">
        <v>236737.64199999999</v>
      </c>
      <c r="M4" s="37">
        <v>261479.73699999999</v>
      </c>
      <c r="N4" s="37">
        <f t="shared" ref="N4:N5" si="0">SUM(V19:Y19)</f>
        <v>293227</v>
      </c>
      <c r="O4" s="59">
        <f>SUM(Z19:AC19)</f>
        <v>304630</v>
      </c>
      <c r="P4" s="59">
        <f>SUM(AD19:AG19)</f>
        <v>307205.68200000003</v>
      </c>
      <c r="Q4" s="37">
        <f>SUM(AH19:AK19)</f>
        <v>519956.73</v>
      </c>
      <c r="R4" s="37">
        <f>SUM(AL19:AO19)</f>
        <v>538115.24300000002</v>
      </c>
      <c r="S4" s="37">
        <f>SUM(AP19:AS19)</f>
        <v>555015.04034719942</v>
      </c>
      <c r="T4" s="13"/>
      <c r="U4" s="13"/>
      <c r="V4" s="13"/>
      <c r="W4" s="13"/>
      <c r="X4" s="13"/>
      <c r="Y4" s="13"/>
      <c r="Z4" s="13"/>
      <c r="AA4" s="13"/>
      <c r="AB4" s="13"/>
      <c r="AC4" s="13"/>
    </row>
    <row r="5" spans="1:49" s="7" customFormat="1" x14ac:dyDescent="0.3">
      <c r="A5" s="70" t="s">
        <v>5</v>
      </c>
      <c r="B5" s="8">
        <v>0</v>
      </c>
      <c r="C5" s="8">
        <v>0</v>
      </c>
      <c r="D5" s="8">
        <v>0</v>
      </c>
      <c r="E5" s="8">
        <v>0</v>
      </c>
      <c r="F5" s="8">
        <v>0</v>
      </c>
      <c r="G5" s="8">
        <v>0</v>
      </c>
      <c r="H5" s="8">
        <v>795.09999999999854</v>
      </c>
      <c r="I5" s="21">
        <v>12736</v>
      </c>
      <c r="J5" s="21">
        <v>4860</v>
      </c>
      <c r="K5" s="21">
        <v>3040</v>
      </c>
      <c r="L5" s="37">
        <v>3184.2000000000044</v>
      </c>
      <c r="M5" s="37">
        <v>3373.4259999999995</v>
      </c>
      <c r="N5" s="37">
        <f t="shared" si="0"/>
        <v>7156.2309799999994</v>
      </c>
      <c r="O5" s="59">
        <f>SUM(Z20:AC20)</f>
        <v>5401.0523000000003</v>
      </c>
      <c r="P5" s="59">
        <f>SUM(AD20:AG20)</f>
        <v>7583.3631999999998</v>
      </c>
      <c r="Q5" s="37">
        <f>SUM(AH20:AK20)</f>
        <v>16160.3835</v>
      </c>
      <c r="R5" s="37">
        <f>SUM(AL20:AO20)</f>
        <v>40892.741000000002</v>
      </c>
      <c r="S5" s="37">
        <f>SUM(AP20:AS20)</f>
        <v>39118.567999999999</v>
      </c>
      <c r="T5" s="24"/>
      <c r="U5" s="24"/>
      <c r="V5" s="24"/>
      <c r="W5" s="24"/>
      <c r="X5" s="24"/>
      <c r="Y5" s="24"/>
      <c r="Z5" s="24"/>
      <c r="AA5" s="24"/>
      <c r="AB5" s="24"/>
      <c r="AC5" s="24"/>
    </row>
    <row r="6" spans="1:49" x14ac:dyDescent="0.3">
      <c r="A6" s="71" t="s">
        <v>4</v>
      </c>
      <c r="B6" s="5">
        <f t="shared" ref="B6:N6" si="1">IFERROR(B5/(B5+B4),0)</f>
        <v>0</v>
      </c>
      <c r="C6" s="5">
        <f t="shared" si="1"/>
        <v>0</v>
      </c>
      <c r="D6" s="5">
        <f t="shared" si="1"/>
        <v>0</v>
      </c>
      <c r="E6" s="5">
        <f t="shared" si="1"/>
        <v>0</v>
      </c>
      <c r="F6" s="5">
        <f t="shared" si="1"/>
        <v>0</v>
      </c>
      <c r="G6" s="5">
        <f t="shared" si="1"/>
        <v>0</v>
      </c>
      <c r="H6" s="5">
        <f t="shared" si="1"/>
        <v>1.2266493276778366E-2</v>
      </c>
      <c r="I6" s="18">
        <f t="shared" si="1"/>
        <v>0.14418004392419681</v>
      </c>
      <c r="J6" s="18">
        <f t="shared" si="1"/>
        <v>3.5046223517025542E-2</v>
      </c>
      <c r="K6" s="18">
        <f t="shared" si="1"/>
        <v>1.4657524999758923E-2</v>
      </c>
      <c r="L6" s="41">
        <f t="shared" si="1"/>
        <v>1.3271822079458711E-2</v>
      </c>
      <c r="M6" s="41">
        <f t="shared" si="1"/>
        <v>1.2736967011415301E-2</v>
      </c>
      <c r="N6" s="41">
        <f t="shared" si="1"/>
        <v>2.3823670038613017E-2</v>
      </c>
      <c r="O6" s="41">
        <f t="shared" ref="O6:P6" si="2">IFERROR(O5/(O5+O4),0)</f>
        <v>1.7421004315315163E-2</v>
      </c>
      <c r="P6" s="41">
        <f t="shared" si="2"/>
        <v>2.4090302110678401E-2</v>
      </c>
      <c r="Q6" s="41">
        <f t="shared" ref="Q6:R6" si="3">IFERROR(Q5/(Q5+Q4),0)</f>
        <v>3.0143383027820471E-2</v>
      </c>
      <c r="R6" s="41">
        <f t="shared" si="3"/>
        <v>7.0625521806276154E-2</v>
      </c>
      <c r="S6" s="41">
        <f>IFERROR(S5/(S5+S4),0)</f>
        <v>6.5841365393926543E-2</v>
      </c>
      <c r="T6" s="6"/>
      <c r="U6" s="6"/>
      <c r="V6" s="6"/>
      <c r="W6" s="6"/>
      <c r="X6" s="6"/>
      <c r="Y6" s="6"/>
      <c r="Z6" s="6"/>
      <c r="AA6" s="6"/>
      <c r="AB6" s="6"/>
      <c r="AC6" s="6"/>
      <c r="AD6"/>
      <c r="AE6"/>
      <c r="AF6"/>
      <c r="AG6"/>
      <c r="AH6"/>
    </row>
    <row r="7" spans="1:49" s="7" customFormat="1" ht="14.85" customHeight="1" x14ac:dyDescent="0.3">
      <c r="A7" s="70" t="s">
        <v>3</v>
      </c>
      <c r="B7" s="8">
        <v>332815.03700000001</v>
      </c>
      <c r="C7" s="8">
        <v>395073.41600000003</v>
      </c>
      <c r="D7" s="8">
        <v>326053.95500000002</v>
      </c>
      <c r="E7" s="8">
        <v>359011.89199999999</v>
      </c>
      <c r="F7" s="8">
        <v>363629.44999999995</v>
      </c>
      <c r="G7" s="8">
        <v>316188.61599999998</v>
      </c>
      <c r="H7" s="8">
        <v>345892.41200000001</v>
      </c>
      <c r="I7" s="21">
        <v>323658</v>
      </c>
      <c r="J7" s="21">
        <v>403077</v>
      </c>
      <c r="K7" s="21">
        <v>426185</v>
      </c>
      <c r="L7" s="37">
        <v>439368.67577819998</v>
      </c>
      <c r="M7" s="37">
        <v>451379.95973830001</v>
      </c>
      <c r="N7" s="37">
        <f t="shared" ref="N7:N8" si="4">SUM(V22:Y22)</f>
        <v>442477</v>
      </c>
      <c r="O7" s="59">
        <f>SUM(Z22:AC22)</f>
        <v>424079.27500000002</v>
      </c>
      <c r="P7" s="59">
        <f>SUM(AD22:AG22)</f>
        <v>467001.90350000025</v>
      </c>
      <c r="Q7" s="37">
        <f>SUM(AH22:AK22)</f>
        <v>397518.84068999998</v>
      </c>
      <c r="R7" s="37">
        <f>SUM(AL22:AO22)</f>
        <v>389784.47106775665</v>
      </c>
      <c r="S7" s="37">
        <f>SUM(AP22:AS22)</f>
        <v>387367.01732095034</v>
      </c>
      <c r="T7" s="13"/>
      <c r="U7" s="13"/>
      <c r="V7" s="13"/>
      <c r="W7" s="13"/>
      <c r="X7" s="13"/>
      <c r="Y7" s="13"/>
      <c r="Z7" s="13"/>
      <c r="AA7" s="13"/>
      <c r="AB7" s="13"/>
      <c r="AC7" s="13"/>
    </row>
    <row r="8" spans="1:49" s="7" customFormat="1" x14ac:dyDescent="0.3">
      <c r="A8" s="70" t="s">
        <v>2</v>
      </c>
      <c r="B8" s="8">
        <v>400</v>
      </c>
      <c r="C8" s="8">
        <v>500</v>
      </c>
      <c r="D8" s="8">
        <v>1700</v>
      </c>
      <c r="E8" s="8">
        <v>4002.8182914117597</v>
      </c>
      <c r="F8" s="8">
        <v>15668.452030742201</v>
      </c>
      <c r="G8" s="8">
        <v>28596.8128570673</v>
      </c>
      <c r="H8" s="8">
        <v>54341.053999999996</v>
      </c>
      <c r="I8" s="21">
        <v>131597</v>
      </c>
      <c r="J8" s="21">
        <v>264117</v>
      </c>
      <c r="K8" s="21">
        <v>398522</v>
      </c>
      <c r="L8" s="37">
        <v>448260.50753221347</v>
      </c>
      <c r="M8" s="37">
        <v>530177.4167950945</v>
      </c>
      <c r="N8" s="37">
        <f t="shared" si="4"/>
        <v>633701</v>
      </c>
      <c r="O8" s="59">
        <f>SUM(Z23:AC23)</f>
        <v>688594.78461011464</v>
      </c>
      <c r="P8" s="59">
        <f>SUM(AD23:AG23)</f>
        <v>880922.1112982661</v>
      </c>
      <c r="Q8" s="37">
        <f>SUM(AH23:AK23)</f>
        <v>956588.9845455644</v>
      </c>
      <c r="R8" s="37">
        <f>SUM(AL23:AO23)</f>
        <v>1020841.2562310933</v>
      </c>
      <c r="S8" s="37">
        <f>SUM(AP23:AS23)</f>
        <v>1100523.4793278652</v>
      </c>
      <c r="T8" s="13"/>
      <c r="U8" s="13"/>
      <c r="V8" s="13"/>
      <c r="W8" s="13"/>
      <c r="X8" s="13"/>
      <c r="Y8" s="13"/>
      <c r="Z8" s="13"/>
      <c r="AA8" s="13"/>
      <c r="AB8" s="13"/>
      <c r="AC8" s="13"/>
    </row>
    <row r="9" spans="1:49" ht="14.85" customHeight="1" x14ac:dyDescent="0.3">
      <c r="A9" s="71" t="s">
        <v>1</v>
      </c>
      <c r="B9" s="5">
        <f t="shared" ref="B9:M9" si="5">IFERROR(B5/(B4+B5+B8+B7),0)</f>
        <v>0</v>
      </c>
      <c r="C9" s="5">
        <f t="shared" si="5"/>
        <v>0</v>
      </c>
      <c r="D9" s="5">
        <f t="shared" si="5"/>
        <v>0</v>
      </c>
      <c r="E9" s="5">
        <f t="shared" si="5"/>
        <v>0</v>
      </c>
      <c r="F9" s="5">
        <f t="shared" si="5"/>
        <v>0</v>
      </c>
      <c r="G9" s="5">
        <f t="shared" si="5"/>
        <v>0</v>
      </c>
      <c r="H9" s="5">
        <f t="shared" si="5"/>
        <v>1.709700115309819E-3</v>
      </c>
      <c r="I9" s="18">
        <f t="shared" si="5"/>
        <v>2.3429466012005393E-2</v>
      </c>
      <c r="J9" s="18">
        <f t="shared" si="5"/>
        <v>6.0307643435401331E-3</v>
      </c>
      <c r="K9" s="18">
        <f t="shared" si="5"/>
        <v>2.9454253378276905E-3</v>
      </c>
      <c r="L9" s="41">
        <f t="shared" si="5"/>
        <v>2.8239963678126211E-3</v>
      </c>
      <c r="M9" s="41">
        <f t="shared" si="5"/>
        <v>2.7065127363756678E-3</v>
      </c>
      <c r="N9" s="41">
        <f t="shared" ref="N9:O9" si="6">IFERROR(N5/(N4+N5+N8+N7),0)</f>
        <v>5.1986288869296012E-3</v>
      </c>
      <c r="O9" s="41">
        <f t="shared" si="6"/>
        <v>3.7963259250179981E-3</v>
      </c>
      <c r="P9" s="41">
        <f t="shared" ref="P9:Q9" si="7">IFERROR(P5/(P4+P5+P8+P7),0)</f>
        <v>4.5608369732826337E-3</v>
      </c>
      <c r="Q9" s="41">
        <f t="shared" si="7"/>
        <v>8.5494499457880561E-3</v>
      </c>
      <c r="R9" s="41">
        <f t="shared" ref="R9:S9" si="8">IFERROR(R5/(R4+R5+R8+R7),0)</f>
        <v>2.05528991430814E-2</v>
      </c>
      <c r="S9" s="41">
        <f t="shared" si="8"/>
        <v>1.8788720027847552E-2</v>
      </c>
      <c r="T9" s="6"/>
      <c r="U9" s="6"/>
      <c r="V9" s="6"/>
      <c r="W9" s="6"/>
      <c r="X9" s="6"/>
      <c r="Y9" s="6"/>
      <c r="Z9" s="6"/>
      <c r="AA9" s="6"/>
      <c r="AB9" s="6"/>
      <c r="AC9" s="6"/>
      <c r="AD9"/>
      <c r="AE9"/>
      <c r="AF9"/>
      <c r="AG9"/>
      <c r="AH9"/>
    </row>
    <row r="10" spans="1:49" x14ac:dyDescent="0.3">
      <c r="B10" s="79" t="s">
        <v>10</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c r="AF10"/>
      <c r="AG10"/>
      <c r="AH10"/>
    </row>
    <row r="11" spans="1:49" x14ac:dyDescent="0.3">
      <c r="B11" s="22" t="s">
        <v>11</v>
      </c>
      <c r="C11" s="15"/>
      <c r="D11" s="15"/>
      <c r="E11" s="15"/>
      <c r="F11" s="15"/>
      <c r="G11" s="15"/>
      <c r="H11" s="15"/>
      <c r="I11" s="15"/>
      <c r="J11" s="15"/>
      <c r="K11" s="15"/>
      <c r="L11" s="15"/>
      <c r="M11" s="15"/>
      <c r="N11" s="15"/>
      <c r="O11" s="15"/>
      <c r="P11" s="15"/>
      <c r="Q11" s="15"/>
      <c r="R11" s="15"/>
      <c r="S11" s="15"/>
      <c r="T11" s="15"/>
      <c r="U11" s="15"/>
      <c r="V11" s="15"/>
      <c r="W11" s="15"/>
      <c r="X11" s="15"/>
      <c r="Y11" s="15"/>
      <c r="AE11" s="15"/>
      <c r="AF11" s="15"/>
      <c r="AG11" s="15"/>
    </row>
    <row r="12" spans="1:49" x14ac:dyDescent="0.3">
      <c r="B12" t="s">
        <v>54</v>
      </c>
    </row>
    <row r="13" spans="1:49" ht="409.5" customHeight="1" x14ac:dyDescent="0.3"/>
    <row r="14" spans="1:49" ht="408.75" customHeight="1" x14ac:dyDescent="0.3"/>
    <row r="15" spans="1:49" ht="35.25" customHeight="1" x14ac:dyDescent="0.3"/>
    <row r="16" spans="1:49" ht="17.399999999999999" x14ac:dyDescent="0.3">
      <c r="A16" s="17"/>
      <c r="B16" s="80">
        <v>2012</v>
      </c>
      <c r="C16" s="81"/>
      <c r="D16" s="81"/>
      <c r="E16" s="82"/>
      <c r="F16" s="80">
        <v>2013</v>
      </c>
      <c r="G16" s="83"/>
      <c r="H16" s="83"/>
      <c r="I16" s="84"/>
      <c r="J16" s="76">
        <v>2014</v>
      </c>
      <c r="K16" s="77"/>
      <c r="L16" s="77"/>
      <c r="M16" s="78"/>
      <c r="N16" s="76">
        <v>2015</v>
      </c>
      <c r="O16" s="77"/>
      <c r="P16" s="77"/>
      <c r="Q16" s="78"/>
      <c r="R16" s="76">
        <v>2016</v>
      </c>
      <c r="S16" s="77"/>
      <c r="T16" s="77"/>
      <c r="U16" s="78"/>
      <c r="V16" s="76">
        <v>2017</v>
      </c>
      <c r="W16" s="77"/>
      <c r="X16" s="77"/>
      <c r="Y16" s="78"/>
      <c r="Z16" s="76">
        <v>2018</v>
      </c>
      <c r="AA16" s="77"/>
      <c r="AB16" s="77"/>
      <c r="AC16" s="78"/>
      <c r="AD16" s="76">
        <v>2019</v>
      </c>
      <c r="AE16" s="77"/>
      <c r="AF16" s="77"/>
      <c r="AG16" s="78"/>
      <c r="AH16" s="76">
        <v>2020</v>
      </c>
      <c r="AI16" s="77"/>
      <c r="AJ16" s="77"/>
      <c r="AK16" s="78"/>
      <c r="AL16" s="76">
        <v>2021</v>
      </c>
      <c r="AM16" s="77"/>
      <c r="AN16" s="77"/>
      <c r="AO16" s="78"/>
      <c r="AP16" s="76">
        <v>2022</v>
      </c>
      <c r="AQ16" s="77"/>
      <c r="AR16" s="77"/>
      <c r="AS16" s="78"/>
      <c r="AT16" s="76">
        <v>2023</v>
      </c>
      <c r="AU16" s="77"/>
      <c r="AV16" s="77"/>
      <c r="AW16" s="78"/>
    </row>
    <row r="17" spans="1:47" ht="17.399999999999999" x14ac:dyDescent="0.3">
      <c r="A17" s="68" t="s">
        <v>33</v>
      </c>
      <c r="B17" s="29" t="s">
        <v>12</v>
      </c>
      <c r="C17" s="29" t="s">
        <v>13</v>
      </c>
      <c r="D17" s="29" t="s">
        <v>14</v>
      </c>
      <c r="E17" s="29" t="s">
        <v>15</v>
      </c>
      <c r="F17" s="29" t="s">
        <v>16</v>
      </c>
      <c r="G17" s="29" t="s">
        <v>17</v>
      </c>
      <c r="H17" s="29" t="s">
        <v>18</v>
      </c>
      <c r="I17" s="29" t="s">
        <v>19</v>
      </c>
      <c r="J17" s="28" t="s">
        <v>20</v>
      </c>
      <c r="K17" s="28" t="s">
        <v>21</v>
      </c>
      <c r="L17" s="28" t="s">
        <v>22</v>
      </c>
      <c r="M17" s="28" t="s">
        <v>23</v>
      </c>
      <c r="N17" s="30" t="s">
        <v>24</v>
      </c>
      <c r="O17" s="30" t="s">
        <v>25</v>
      </c>
      <c r="P17" s="30" t="s">
        <v>26</v>
      </c>
      <c r="Q17" s="30" t="s">
        <v>27</v>
      </c>
      <c r="R17" s="28" t="s">
        <v>28</v>
      </c>
      <c r="S17" s="28" t="s">
        <v>29</v>
      </c>
      <c r="T17" s="28" t="s">
        <v>30</v>
      </c>
      <c r="U17" s="28" t="s">
        <v>31</v>
      </c>
      <c r="V17" s="42" t="s">
        <v>34</v>
      </c>
      <c r="W17" s="43" t="s">
        <v>35</v>
      </c>
      <c r="X17" s="44" t="s">
        <v>36</v>
      </c>
      <c r="Y17" s="45" t="s">
        <v>37</v>
      </c>
      <c r="Z17" s="47" t="s">
        <v>38</v>
      </c>
      <c r="AA17" s="28" t="s">
        <v>39</v>
      </c>
      <c r="AB17" s="28" t="s">
        <v>40</v>
      </c>
      <c r="AC17" s="28" t="s">
        <v>41</v>
      </c>
      <c r="AD17" s="50" t="s">
        <v>42</v>
      </c>
      <c r="AE17" s="51" t="s">
        <v>43</v>
      </c>
      <c r="AF17" s="56" t="s">
        <v>44</v>
      </c>
      <c r="AG17" s="56" t="s">
        <v>45</v>
      </c>
      <c r="AH17" s="56" t="s">
        <v>50</v>
      </c>
      <c r="AI17" s="56" t="s">
        <v>51</v>
      </c>
      <c r="AJ17" s="56" t="s">
        <v>52</v>
      </c>
      <c r="AK17" s="57" t="s">
        <v>53</v>
      </c>
      <c r="AL17" s="60" t="s">
        <v>56</v>
      </c>
      <c r="AM17" s="61" t="s">
        <v>57</v>
      </c>
      <c r="AN17" s="62" t="s">
        <v>58</v>
      </c>
      <c r="AO17" s="65" t="s">
        <v>59</v>
      </c>
      <c r="AP17" s="66" t="s">
        <v>60</v>
      </c>
      <c r="AQ17" s="67" t="s">
        <v>61</v>
      </c>
      <c r="AR17" s="66" t="s">
        <v>62</v>
      </c>
      <c r="AS17" s="66" t="s">
        <v>63</v>
      </c>
      <c r="AT17" s="49" t="s">
        <v>64</v>
      </c>
      <c r="AU17" s="49" t="s">
        <v>65</v>
      </c>
    </row>
    <row r="18" spans="1:47" x14ac:dyDescent="0.3">
      <c r="A18" s="69" t="s">
        <v>48</v>
      </c>
      <c r="B18" s="9"/>
      <c r="C18" s="9"/>
      <c r="D18" s="9"/>
      <c r="E18" s="9"/>
      <c r="F18" s="9"/>
      <c r="G18" s="9"/>
      <c r="H18" s="9"/>
      <c r="I18" s="9"/>
      <c r="J18" s="9"/>
      <c r="K18" s="9"/>
      <c r="L18" s="9"/>
      <c r="M18" s="9"/>
      <c r="N18" s="9"/>
      <c r="O18" s="9"/>
      <c r="P18" s="9"/>
      <c r="Q18" s="9"/>
      <c r="R18" s="9"/>
      <c r="S18" s="9"/>
      <c r="T18" s="9"/>
      <c r="U18" s="9"/>
      <c r="V18" s="9"/>
      <c r="AL18" s="1"/>
      <c r="AM18" s="12"/>
      <c r="AN18" s="12"/>
      <c r="AO18" s="12"/>
      <c r="AP18" s="1"/>
      <c r="AQ18" s="12"/>
      <c r="AR18" s="12"/>
      <c r="AS18" s="12"/>
    </row>
    <row r="19" spans="1:47" x14ac:dyDescent="0.3">
      <c r="A19" s="70" t="s">
        <v>6</v>
      </c>
      <c r="B19" s="21">
        <v>21738</v>
      </c>
      <c r="C19" s="21">
        <v>23374</v>
      </c>
      <c r="D19" s="21">
        <v>8157</v>
      </c>
      <c r="E19" s="21">
        <v>22328</v>
      </c>
      <c r="F19" s="21">
        <v>35937</v>
      </c>
      <c r="G19" s="21">
        <v>32921</v>
      </c>
      <c r="H19" s="21">
        <v>36816</v>
      </c>
      <c r="I19" s="21">
        <v>28139</v>
      </c>
      <c r="J19" s="21">
        <v>33410</v>
      </c>
      <c r="K19" s="21">
        <v>63391</v>
      </c>
      <c r="L19" s="21">
        <v>53186</v>
      </c>
      <c r="M19" s="21">
        <v>54375</v>
      </c>
      <c r="N19" s="21">
        <v>38802</v>
      </c>
      <c r="O19" s="21">
        <v>75357.45199999999</v>
      </c>
      <c r="P19" s="21">
        <v>56899.762999999999</v>
      </c>
      <c r="Q19" s="21">
        <v>65678.427000000011</v>
      </c>
      <c r="R19" s="21">
        <v>35813.263999999996</v>
      </c>
      <c r="S19" s="21">
        <v>72258</v>
      </c>
      <c r="T19" s="21">
        <v>75380</v>
      </c>
      <c r="U19" s="21">
        <v>78028</v>
      </c>
      <c r="V19" s="37">
        <v>60274</v>
      </c>
      <c r="W19" s="37">
        <v>74050</v>
      </c>
      <c r="X19" s="37">
        <v>83647</v>
      </c>
      <c r="Y19" s="37">
        <v>75256</v>
      </c>
      <c r="Z19" s="37">
        <v>70539</v>
      </c>
      <c r="AA19" s="37">
        <v>86445</v>
      </c>
      <c r="AB19" s="37">
        <v>84380</v>
      </c>
      <c r="AC19" s="37">
        <v>63266</v>
      </c>
      <c r="AD19" s="37">
        <v>61594.18</v>
      </c>
      <c r="AE19" s="37">
        <v>61991.27399999999</v>
      </c>
      <c r="AF19" s="37">
        <v>90546.130999999994</v>
      </c>
      <c r="AG19" s="37">
        <v>93074.097000000023</v>
      </c>
      <c r="AH19" s="37">
        <v>118244.93900000001</v>
      </c>
      <c r="AI19" s="37">
        <v>141074.421</v>
      </c>
      <c r="AJ19" s="37">
        <v>151716.94400000002</v>
      </c>
      <c r="AK19" s="37">
        <v>108920.42600000001</v>
      </c>
      <c r="AL19" s="37">
        <v>113937.96999999999</v>
      </c>
      <c r="AM19" s="37">
        <v>132952.33499999999</v>
      </c>
      <c r="AN19" s="37">
        <v>142356.15899999999</v>
      </c>
      <c r="AO19" s="37">
        <v>148868.77899999998</v>
      </c>
      <c r="AP19" s="37">
        <v>101147.47834719934</v>
      </c>
      <c r="AQ19" s="37">
        <v>147323.85500000001</v>
      </c>
      <c r="AR19" s="37">
        <v>147901.42200000002</v>
      </c>
      <c r="AS19" s="37">
        <v>158642.285</v>
      </c>
      <c r="AT19" s="37">
        <v>146999.65699999998</v>
      </c>
      <c r="AU19" s="37">
        <v>195866.68700000001</v>
      </c>
    </row>
    <row r="20" spans="1:47" x14ac:dyDescent="0.3">
      <c r="A20" s="70" t="s">
        <v>5</v>
      </c>
      <c r="B20" s="20">
        <v>1470</v>
      </c>
      <c r="C20" s="20">
        <v>7767</v>
      </c>
      <c r="D20" s="20">
        <v>2815</v>
      </c>
      <c r="E20" s="20">
        <v>684</v>
      </c>
      <c r="F20" s="20">
        <v>1619</v>
      </c>
      <c r="G20" s="20">
        <v>715</v>
      </c>
      <c r="H20" s="21">
        <v>2338</v>
      </c>
      <c r="I20" s="21">
        <v>188</v>
      </c>
      <c r="J20" s="19">
        <v>1223</v>
      </c>
      <c r="K20" s="21">
        <v>448</v>
      </c>
      <c r="L20" s="21">
        <v>1168</v>
      </c>
      <c r="M20" s="21">
        <v>201</v>
      </c>
      <c r="N20" s="21">
        <v>778</v>
      </c>
      <c r="O20" s="21">
        <v>753.44000000000233</v>
      </c>
      <c r="P20" s="21">
        <v>248.33000000000175</v>
      </c>
      <c r="Q20" s="21">
        <v>1404.43</v>
      </c>
      <c r="R20" s="21">
        <v>477.86</v>
      </c>
      <c r="S20" s="21">
        <v>591.4</v>
      </c>
      <c r="T20" s="21">
        <v>1079.2599999999998</v>
      </c>
      <c r="U20" s="21">
        <v>1224.9059999999999</v>
      </c>
      <c r="V20" s="37">
        <v>2266.2750000000001</v>
      </c>
      <c r="W20" s="37">
        <v>1922.3070799999998</v>
      </c>
      <c r="X20" s="37">
        <v>2319.5766999999996</v>
      </c>
      <c r="Y20" s="37">
        <v>648.07219999999995</v>
      </c>
      <c r="Z20" s="37">
        <v>1450.8038000000001</v>
      </c>
      <c r="AA20" s="37">
        <v>1367.5509999999999</v>
      </c>
      <c r="AB20" s="37">
        <v>1833.7739999999999</v>
      </c>
      <c r="AC20" s="37">
        <v>748.92349999999988</v>
      </c>
      <c r="AD20" s="37">
        <v>2058.8599999999997</v>
      </c>
      <c r="AE20" s="37">
        <v>1055.3263999999999</v>
      </c>
      <c r="AF20" s="37">
        <v>1623.2367999999999</v>
      </c>
      <c r="AG20" s="37">
        <v>2845.94</v>
      </c>
      <c r="AH20" s="37">
        <v>3443.3775000000005</v>
      </c>
      <c r="AI20" s="37">
        <v>4400.2190000000001</v>
      </c>
      <c r="AJ20" s="37">
        <v>5632.2839999999997</v>
      </c>
      <c r="AK20" s="37">
        <v>2684.5030000000002</v>
      </c>
      <c r="AL20" s="37">
        <v>10803.017999999998</v>
      </c>
      <c r="AM20" s="37">
        <v>16532.460999999999</v>
      </c>
      <c r="AN20" s="37">
        <v>9863.2309999999998</v>
      </c>
      <c r="AO20" s="37">
        <v>3694.0309999999999</v>
      </c>
      <c r="AP20" s="37">
        <v>7090.8429999999989</v>
      </c>
      <c r="AQ20" s="37">
        <v>20405.144</v>
      </c>
      <c r="AR20" s="37">
        <v>6694.0110000000004</v>
      </c>
      <c r="AS20" s="37">
        <v>4928.57</v>
      </c>
      <c r="AT20" s="37">
        <v>8388.4389999999985</v>
      </c>
      <c r="AU20" s="37">
        <v>7994.7439999999988</v>
      </c>
    </row>
    <row r="21" spans="1:47" x14ac:dyDescent="0.3">
      <c r="A21" s="71" t="s">
        <v>4</v>
      </c>
      <c r="B21" s="18">
        <v>6.3299999999999995E-2</v>
      </c>
      <c r="C21" s="18">
        <v>0.24940000000000001</v>
      </c>
      <c r="D21" s="18">
        <v>0.25650000000000001</v>
      </c>
      <c r="E21" s="18">
        <v>2.9700000000000001E-2</v>
      </c>
      <c r="F21" s="18">
        <v>4.3099999999999999E-2</v>
      </c>
      <c r="G21" s="18">
        <v>2.1299999999999999E-2</v>
      </c>
      <c r="H21" s="18">
        <v>5.9700000000000003E-2</v>
      </c>
      <c r="I21" s="18">
        <v>6.6E-3</v>
      </c>
      <c r="J21" s="18">
        <v>3.5299999999999998E-2</v>
      </c>
      <c r="K21" s="18">
        <v>7.0000000000000001E-3</v>
      </c>
      <c r="L21" s="18">
        <v>2.1499999999999998E-2</v>
      </c>
      <c r="M21" s="18">
        <v>3.7000000000000002E-3</v>
      </c>
      <c r="N21" s="18">
        <v>1.9599999999999999E-2</v>
      </c>
      <c r="O21" s="18">
        <v>9.8992401770827028E-3</v>
      </c>
      <c r="P21" s="18">
        <v>4.345376843983258E-3</v>
      </c>
      <c r="Q21" s="18">
        <v>2.0935751141308724E-2</v>
      </c>
      <c r="R21" s="18">
        <v>1.3167406994613891E-2</v>
      </c>
      <c r="S21" s="18">
        <v>8.1181176509346666E-3</v>
      </c>
      <c r="T21" s="18">
        <v>1.4115491047127577E-2</v>
      </c>
      <c r="U21" s="18">
        <v>1.5455660389285914E-2</v>
      </c>
      <c r="V21" s="41">
        <v>3.6237048845723818E-2</v>
      </c>
      <c r="W21" s="41">
        <v>2.5302734034070878E-2</v>
      </c>
      <c r="X21" s="41">
        <v>2.6982308579003814E-2</v>
      </c>
      <c r="Y21" s="41">
        <v>8.5380425742164583E-3</v>
      </c>
      <c r="Z21" s="41">
        <v>2.0152906709269291E-2</v>
      </c>
      <c r="AA21" s="41">
        <v>1.5573525474735381E-2</v>
      </c>
      <c r="AB21" s="41">
        <v>2.1270081506929505E-2</v>
      </c>
      <c r="AC21" s="41">
        <v>1.1699201671310281E-2</v>
      </c>
      <c r="AD21" s="41">
        <v>3.2345038037460576E-2</v>
      </c>
      <c r="AE21" s="41">
        <v>1.6738831170982536E-2</v>
      </c>
      <c r="AF21" s="41">
        <v>1.7611456373686878E-2</v>
      </c>
      <c r="AG21" s="41">
        <v>2.9669921832911717E-2</v>
      </c>
      <c r="AH21" s="41">
        <v>2.8296697653796533E-2</v>
      </c>
      <c r="AI21" s="41">
        <v>3.0247326956780923E-2</v>
      </c>
      <c r="AJ21" s="41">
        <v>3.5794799069494003E-2</v>
      </c>
      <c r="AK21" s="41">
        <v>2.4053624011534474E-2</v>
      </c>
      <c r="AL21" s="41">
        <v>8.6603594962707822E-2</v>
      </c>
      <c r="AM21" s="41">
        <v>0.11059627094115981</v>
      </c>
      <c r="AN21" s="41">
        <v>6.4796153762014155E-2</v>
      </c>
      <c r="AO21" s="41">
        <v>2.4213181443105306E-2</v>
      </c>
      <c r="AP21" s="41">
        <v>5.9247296350303923E-2</v>
      </c>
      <c r="AQ21" s="41">
        <v>0.12746663294733152</v>
      </c>
      <c r="AR21" s="41">
        <v>4.3814198388518522E-2</v>
      </c>
      <c r="AS21" s="41">
        <v>3.0131101289407575E-2</v>
      </c>
      <c r="AT21" s="41">
        <v>5.3983794228355801E-2</v>
      </c>
      <c r="AU21" s="41">
        <v>3.921655980134859E-2</v>
      </c>
    </row>
    <row r="22" spans="1:47" x14ac:dyDescent="0.3">
      <c r="A22" s="70" t="s">
        <v>3</v>
      </c>
      <c r="B22" s="20">
        <v>76991</v>
      </c>
      <c r="C22" s="20">
        <v>76477</v>
      </c>
      <c r="D22" s="20">
        <v>89230</v>
      </c>
      <c r="E22" s="20">
        <v>80960</v>
      </c>
      <c r="F22" s="20">
        <v>99380</v>
      </c>
      <c r="G22" s="20">
        <v>81246</v>
      </c>
      <c r="H22" s="20">
        <v>112338</v>
      </c>
      <c r="I22" s="20">
        <v>110113</v>
      </c>
      <c r="J22" s="19">
        <v>96382</v>
      </c>
      <c r="K22" s="19">
        <v>101815</v>
      </c>
      <c r="L22" s="19">
        <v>114118</v>
      </c>
      <c r="M22" s="19">
        <v>113871</v>
      </c>
      <c r="N22" s="19">
        <v>103876</v>
      </c>
      <c r="O22" s="19">
        <v>102899.01599999999</v>
      </c>
      <c r="P22" s="19">
        <v>130601.609</v>
      </c>
      <c r="Q22" s="19">
        <v>101992.05077819999</v>
      </c>
      <c r="R22" s="19">
        <v>101212.0440547</v>
      </c>
      <c r="S22" s="19">
        <v>110213</v>
      </c>
      <c r="T22" s="19">
        <v>124182</v>
      </c>
      <c r="U22" s="19">
        <v>117001</v>
      </c>
      <c r="V22" s="19">
        <v>108738</v>
      </c>
      <c r="W22" s="19">
        <v>107111</v>
      </c>
      <c r="X22" s="19">
        <v>124587</v>
      </c>
      <c r="Y22" s="19">
        <v>102041</v>
      </c>
      <c r="Z22" s="19">
        <v>91191.224115483899</v>
      </c>
      <c r="AA22" s="19">
        <v>108453.82013900267</v>
      </c>
      <c r="AB22" s="19">
        <v>106654.05233199328</v>
      </c>
      <c r="AC22" s="19">
        <v>117780.17841352015</v>
      </c>
      <c r="AD22" s="19">
        <v>115193.86554368859</v>
      </c>
      <c r="AE22" s="19">
        <v>120058.33783493731</v>
      </c>
      <c r="AF22" s="19">
        <v>123480.39891648611</v>
      </c>
      <c r="AG22" s="19">
        <v>108269.30120488821</v>
      </c>
      <c r="AH22" s="19">
        <v>98228.019630851981</v>
      </c>
      <c r="AI22" s="19">
        <v>96277.248745069388</v>
      </c>
      <c r="AJ22" s="19">
        <v>103420.36208986463</v>
      </c>
      <c r="AK22" s="19">
        <v>99593.210224213995</v>
      </c>
      <c r="AL22" s="19">
        <v>94177.144220143251</v>
      </c>
      <c r="AM22" s="19">
        <v>79705.498244008908</v>
      </c>
      <c r="AN22" s="19">
        <v>109997.07957763906</v>
      </c>
      <c r="AO22" s="19">
        <v>105904.74902596544</v>
      </c>
      <c r="AP22" s="19">
        <v>100363.60359613554</v>
      </c>
      <c r="AQ22" s="19">
        <v>101609.51728707684</v>
      </c>
      <c r="AR22" s="19">
        <v>96394.826437737982</v>
      </c>
      <c r="AS22" s="19">
        <v>88999.070000000022</v>
      </c>
      <c r="AT22" s="19">
        <v>89112.581999999995</v>
      </c>
      <c r="AU22" s="19">
        <v>74199.211894736844</v>
      </c>
    </row>
    <row r="23" spans="1:47" x14ac:dyDescent="0.3">
      <c r="A23" s="70" t="s">
        <v>2</v>
      </c>
      <c r="B23" s="20">
        <v>17097</v>
      </c>
      <c r="C23" s="20">
        <v>22232</v>
      </c>
      <c r="D23" s="20">
        <v>27231</v>
      </c>
      <c r="E23" s="20">
        <v>65037</v>
      </c>
      <c r="F23" s="20">
        <v>51817</v>
      </c>
      <c r="G23" s="20">
        <v>62540</v>
      </c>
      <c r="H23" s="20">
        <v>70412</v>
      </c>
      <c r="I23" s="20">
        <v>79347</v>
      </c>
      <c r="J23" s="19">
        <v>98931</v>
      </c>
      <c r="K23" s="19">
        <v>99963</v>
      </c>
      <c r="L23" s="19">
        <v>100275</v>
      </c>
      <c r="M23" s="19">
        <v>99354</v>
      </c>
      <c r="N23" s="19">
        <v>102634</v>
      </c>
      <c r="O23" s="19">
        <v>109131.34099999999</v>
      </c>
      <c r="P23" s="19">
        <v>115066.883</v>
      </c>
      <c r="Q23" s="19">
        <v>121428.28353221348</v>
      </c>
      <c r="R23" s="19">
        <v>123528.61918183148</v>
      </c>
      <c r="S23" s="19">
        <v>130010</v>
      </c>
      <c r="T23" s="19">
        <v>135792</v>
      </c>
      <c r="U23" s="19">
        <v>142806</v>
      </c>
      <c r="V23" s="19">
        <v>151377</v>
      </c>
      <c r="W23" s="19">
        <v>157565</v>
      </c>
      <c r="X23" s="19">
        <v>161638</v>
      </c>
      <c r="Y23" s="19">
        <v>163121</v>
      </c>
      <c r="Z23" s="19">
        <v>167281.90861887866</v>
      </c>
      <c r="AA23" s="19">
        <v>171250.06224987865</v>
      </c>
      <c r="AB23" s="19">
        <v>174146.60985337864</v>
      </c>
      <c r="AC23" s="19">
        <v>175916.20388797866</v>
      </c>
      <c r="AD23" s="19">
        <v>199924.76584603667</v>
      </c>
      <c r="AE23" s="19">
        <v>248095.88914049341</v>
      </c>
      <c r="AF23" s="19">
        <v>242074.5701930853</v>
      </c>
      <c r="AG23" s="19">
        <v>190826.88611865073</v>
      </c>
      <c r="AH23" s="19">
        <v>196814.99960039614</v>
      </c>
      <c r="AI23" s="19">
        <v>273304.72533973941</v>
      </c>
      <c r="AJ23" s="19">
        <v>273694.10377045505</v>
      </c>
      <c r="AK23" s="19">
        <v>212775.15583497376</v>
      </c>
      <c r="AL23" s="19">
        <v>221963.31757946924</v>
      </c>
      <c r="AM23" s="19">
        <v>287539.90110696573</v>
      </c>
      <c r="AN23" s="19">
        <v>287277.57612804807</v>
      </c>
      <c r="AO23" s="19">
        <v>224060.46141661034</v>
      </c>
      <c r="AP23" s="19">
        <v>248585.09647356972</v>
      </c>
      <c r="AQ23" s="19">
        <v>308158.04637884552</v>
      </c>
      <c r="AR23" s="19">
        <v>320195.28330623911</v>
      </c>
      <c r="AS23" s="19">
        <v>223585.05316921097</v>
      </c>
      <c r="AT23" s="19">
        <v>245946.04657255739</v>
      </c>
      <c r="AU23" s="19">
        <v>307205.26969047182</v>
      </c>
    </row>
    <row r="24" spans="1:47" x14ac:dyDescent="0.3">
      <c r="A24" s="71" t="s">
        <v>1</v>
      </c>
      <c r="B24" s="18">
        <v>1.2500000000000001E-2</v>
      </c>
      <c r="C24" s="18">
        <v>5.9799999999999999E-2</v>
      </c>
      <c r="D24" s="18">
        <v>2.2100000000000002E-2</v>
      </c>
      <c r="E24" s="18">
        <v>4.0000000000000001E-3</v>
      </c>
      <c r="F24" s="18">
        <v>8.6E-3</v>
      </c>
      <c r="G24" s="18">
        <v>4.0000000000000001E-3</v>
      </c>
      <c r="H24" s="18">
        <v>1.0500000000000001E-2</v>
      </c>
      <c r="I24" s="18">
        <v>8.9999999999999998E-4</v>
      </c>
      <c r="J24" s="18">
        <v>5.3E-3</v>
      </c>
      <c r="K24" s="18">
        <v>1.6999999999999999E-3</v>
      </c>
      <c r="L24" s="18">
        <v>4.3E-3</v>
      </c>
      <c r="M24" s="18">
        <v>8.0000000000000004E-4</v>
      </c>
      <c r="N24" s="18">
        <v>3.2000000000000002E-3</v>
      </c>
      <c r="O24" s="18">
        <v>2.6148286738355967E-3</v>
      </c>
      <c r="P24" s="18">
        <v>8.2006736850295608E-4</v>
      </c>
      <c r="Q24" s="18">
        <v>4.8344735686545841E-3</v>
      </c>
      <c r="R24" s="18">
        <v>1.8270852063700189E-3</v>
      </c>
      <c r="S24" s="18">
        <v>1.8925950697802425E-3</v>
      </c>
      <c r="T24" s="18">
        <v>3.2182708421548563E-3</v>
      </c>
      <c r="U24" s="18">
        <v>3.625752216318617E-3</v>
      </c>
      <c r="V24" s="41">
        <v>7.0735106386299162E-3</v>
      </c>
      <c r="W24" s="41">
        <v>5.6751093213984159E-3</v>
      </c>
      <c r="X24" s="41">
        <v>6.2712957455552179E-3</v>
      </c>
      <c r="Y24" s="41">
        <v>1.9037542080618532E-3</v>
      </c>
      <c r="Z24" s="41">
        <v>4.4095753793108551E-3</v>
      </c>
      <c r="AA24" s="41">
        <v>3.7349588262502037E-3</v>
      </c>
      <c r="AB24" s="41">
        <v>5.0215528637963447E-3</v>
      </c>
      <c r="AC24" s="41">
        <v>2.0980460046555872E-3</v>
      </c>
      <c r="AD24" s="41">
        <v>5.4653304526721342E-3</v>
      </c>
      <c r="AE24" s="41">
        <v>2.4534172683588723E-3</v>
      </c>
      <c r="AF24" s="41">
        <v>3.5589407690751929E-3</v>
      </c>
      <c r="AG24" s="41">
        <v>7.2568986324627049E-3</v>
      </c>
      <c r="AH24" s="41">
        <v>8.3316666537700534E-3</v>
      </c>
      <c r="AI24" s="41">
        <v>8.616790159397144E-3</v>
      </c>
      <c r="AJ24" s="41">
        <v>1.0650433947347519E-2</v>
      </c>
      <c r="AK24" s="41">
        <v>6.3721206227172747E-3</v>
      </c>
      <c r="AL24" s="41">
        <v>2.5118716032320066E-2</v>
      </c>
      <c r="AM24" s="41">
        <v>3.3051851027377184E-2</v>
      </c>
      <c r="AN24" s="41">
        <v>1.8277738652451438E-2</v>
      </c>
      <c r="AO24" s="41">
        <v>7.7146382283770753E-3</v>
      </c>
      <c r="AP24" s="41">
        <v>1.5754061776174555E-2</v>
      </c>
      <c r="AQ24" s="41">
        <v>3.6627999133184624E-2</v>
      </c>
      <c r="AR24" s="41">
        <v>1.1858479044528948E-2</v>
      </c>
      <c r="AS24" s="41">
        <v>1.0459027581132967E-2</v>
      </c>
      <c r="AT24" s="41">
        <v>1.7401296173214321E-2</v>
      </c>
      <c r="AU24" s="41">
        <v>1.3849200228713531E-2</v>
      </c>
    </row>
    <row r="25" spans="1:47" x14ac:dyDescent="0.3">
      <c r="A25" s="12"/>
    </row>
    <row r="27" spans="1:47" x14ac:dyDescent="0.3">
      <c r="O27" s="1"/>
      <c r="P27" s="1"/>
      <c r="Q27" s="1"/>
      <c r="R27" s="1"/>
      <c r="S27" s="1"/>
      <c r="T27" s="1"/>
      <c r="U27" s="1"/>
      <c r="V27" s="1"/>
    </row>
    <row r="28" spans="1:47" x14ac:dyDescent="0.3">
      <c r="O28" s="1"/>
      <c r="P28" s="1"/>
      <c r="Q28" s="1"/>
      <c r="R28" s="1"/>
      <c r="S28" s="1"/>
      <c r="T28" s="1"/>
      <c r="U28" s="1"/>
      <c r="V28" s="1"/>
    </row>
    <row r="29" spans="1:47" x14ac:dyDescent="0.3">
      <c r="O29" s="1"/>
      <c r="P29" s="1"/>
      <c r="Q29" s="1"/>
      <c r="R29" s="1"/>
      <c r="S29" s="1"/>
      <c r="T29" s="1"/>
      <c r="U29" s="1"/>
      <c r="V29" s="1"/>
    </row>
    <row r="30" spans="1:47" x14ac:dyDescent="0.3">
      <c r="O30" s="1"/>
      <c r="P30" s="1"/>
      <c r="Q30" s="1"/>
      <c r="R30" s="1"/>
      <c r="S30" s="1"/>
      <c r="T30" s="1"/>
      <c r="U30" s="1"/>
      <c r="V30" s="1"/>
    </row>
    <row r="31" spans="1:47" x14ac:dyDescent="0.3">
      <c r="O31" s="1"/>
      <c r="P31" s="1"/>
      <c r="Q31" s="1"/>
      <c r="R31" s="1"/>
      <c r="S31" s="1"/>
      <c r="T31" s="1"/>
      <c r="U31" s="1"/>
      <c r="V31" s="1"/>
    </row>
    <row r="32" spans="1:47" x14ac:dyDescent="0.3">
      <c r="O32" s="1"/>
      <c r="P32" s="1"/>
      <c r="Q32" s="1"/>
      <c r="R32" s="1"/>
      <c r="S32" s="1"/>
      <c r="T32" s="1"/>
      <c r="U32" s="1"/>
      <c r="V32" s="1"/>
    </row>
    <row r="33" spans="1:22" x14ac:dyDescent="0.3">
      <c r="A33" s="16"/>
      <c r="O33" s="1"/>
      <c r="P33" s="1"/>
      <c r="Q33" s="1"/>
      <c r="R33" s="1"/>
      <c r="S33" s="1"/>
      <c r="T33" s="1"/>
      <c r="U33" s="1"/>
      <c r="V33" s="1"/>
    </row>
    <row r="34" spans="1:22" x14ac:dyDescent="0.3">
      <c r="A34" s="16"/>
      <c r="O34" s="1"/>
      <c r="P34" s="1"/>
      <c r="Q34" s="1"/>
      <c r="R34" s="1"/>
      <c r="S34" s="1"/>
      <c r="T34" s="1"/>
      <c r="U34" s="1"/>
      <c r="V34" s="1"/>
    </row>
    <row r="35" spans="1:22" x14ac:dyDescent="0.3">
      <c r="O35" s="1"/>
      <c r="P35" s="1"/>
      <c r="Q35" s="1"/>
      <c r="R35" s="1"/>
      <c r="S35" s="1"/>
      <c r="T35" s="1"/>
      <c r="U35" s="1"/>
      <c r="V35" s="1"/>
    </row>
    <row r="36" spans="1:22" x14ac:dyDescent="0.3">
      <c r="O36" s="1"/>
      <c r="P36" s="1"/>
      <c r="Q36" s="1"/>
      <c r="R36" s="1"/>
      <c r="S36" s="1"/>
      <c r="T36" s="1"/>
      <c r="U36" s="1"/>
      <c r="V36" s="1"/>
    </row>
    <row r="37" spans="1:22" x14ac:dyDescent="0.3">
      <c r="O37" s="1"/>
      <c r="P37" s="1"/>
      <c r="Q37" s="1"/>
      <c r="R37" s="1"/>
      <c r="S37" s="1"/>
      <c r="T37" s="1"/>
      <c r="U37" s="1"/>
      <c r="V37" s="1"/>
    </row>
    <row r="38" spans="1:22" x14ac:dyDescent="0.3">
      <c r="O38" s="1"/>
      <c r="P38" s="1"/>
      <c r="Q38" s="1"/>
      <c r="R38" s="1"/>
      <c r="S38" s="1"/>
      <c r="T38" s="1"/>
      <c r="U38" s="1"/>
      <c r="V38" s="1"/>
    </row>
    <row r="39" spans="1:22" x14ac:dyDescent="0.3">
      <c r="O39" s="1"/>
      <c r="P39" s="1"/>
      <c r="Q39" s="1"/>
      <c r="R39" s="1"/>
      <c r="S39" s="1"/>
      <c r="T39" s="1"/>
      <c r="U39" s="1"/>
      <c r="V39" s="1"/>
    </row>
    <row r="40" spans="1:22" x14ac:dyDescent="0.3">
      <c r="O40" s="1"/>
      <c r="P40" s="1"/>
      <c r="Q40" s="1"/>
      <c r="R40" s="1"/>
      <c r="S40" s="1"/>
      <c r="T40" s="1"/>
      <c r="U40" s="1"/>
      <c r="V40" s="1"/>
    </row>
    <row r="41" spans="1:22" x14ac:dyDescent="0.3">
      <c r="O41" s="1"/>
      <c r="P41" s="1"/>
      <c r="Q41" s="1"/>
      <c r="R41" s="1"/>
      <c r="S41" s="1"/>
      <c r="T41" s="1"/>
      <c r="U41" s="1"/>
      <c r="V41" s="1"/>
    </row>
    <row r="42" spans="1:22" x14ac:dyDescent="0.3">
      <c r="O42" s="1"/>
      <c r="P42" s="1"/>
      <c r="Q42" s="1"/>
      <c r="R42" s="1"/>
      <c r="S42" s="1"/>
      <c r="T42" s="1"/>
      <c r="U42" s="1"/>
      <c r="V42" s="1"/>
    </row>
    <row r="43" spans="1:22" x14ac:dyDescent="0.3">
      <c r="O43" s="1"/>
      <c r="P43" s="1"/>
      <c r="Q43" s="1"/>
      <c r="R43" s="1"/>
      <c r="S43" s="1"/>
      <c r="T43" s="1"/>
      <c r="U43" s="1"/>
      <c r="V43" s="1"/>
    </row>
    <row r="44" spans="1:22" x14ac:dyDescent="0.3">
      <c r="O44" s="1"/>
      <c r="P44" s="1"/>
      <c r="Q44" s="1"/>
      <c r="R44" s="1"/>
      <c r="S44" s="1"/>
      <c r="T44" s="1"/>
      <c r="U44" s="1"/>
      <c r="V44" s="1"/>
    </row>
    <row r="45" spans="1:22" x14ac:dyDescent="0.3">
      <c r="O45" s="1"/>
      <c r="P45" s="1"/>
      <c r="Q45" s="1"/>
      <c r="R45" s="1"/>
      <c r="S45" s="1"/>
      <c r="T45" s="1"/>
      <c r="U45" s="1"/>
      <c r="V45" s="1"/>
    </row>
    <row r="46" spans="1:22" x14ac:dyDescent="0.3">
      <c r="O46" s="1"/>
      <c r="P46" s="1"/>
      <c r="Q46" s="1"/>
      <c r="R46" s="1"/>
      <c r="S46" s="1"/>
      <c r="T46" s="1"/>
      <c r="U46" s="1"/>
      <c r="V46" s="1"/>
    </row>
    <row r="47" spans="1:22" x14ac:dyDescent="0.3">
      <c r="O47" s="1"/>
      <c r="P47" s="1"/>
      <c r="Q47" s="1"/>
      <c r="R47" s="1"/>
      <c r="S47" s="1"/>
      <c r="T47" s="1"/>
      <c r="U47" s="1"/>
      <c r="V47" s="1"/>
    </row>
    <row r="48" spans="1:22" x14ac:dyDescent="0.3">
      <c r="O48" s="1"/>
      <c r="P48" s="1"/>
      <c r="Q48" s="1"/>
      <c r="R48" s="1"/>
      <c r="S48" s="1"/>
      <c r="T48" s="1"/>
      <c r="U48" s="1"/>
      <c r="V48" s="1"/>
    </row>
    <row r="49" spans="15:34" x14ac:dyDescent="0.3">
      <c r="O49" s="1"/>
      <c r="P49" s="1"/>
      <c r="Q49" s="1"/>
      <c r="R49" s="1"/>
      <c r="S49" s="1"/>
      <c r="T49" s="1"/>
      <c r="U49" s="1"/>
      <c r="V49" s="1"/>
    </row>
    <row r="50" spans="15:34" x14ac:dyDescent="0.3">
      <c r="O50" s="1"/>
      <c r="P50" s="1"/>
      <c r="Q50" s="1"/>
      <c r="R50" s="1"/>
      <c r="S50" s="1"/>
      <c r="T50" s="1"/>
      <c r="U50" s="1"/>
      <c r="V50" s="1"/>
    </row>
    <row r="51" spans="15:34" x14ac:dyDescent="0.3">
      <c r="O51" s="1"/>
      <c r="P51" s="1"/>
      <c r="Q51" s="1"/>
      <c r="R51" s="1"/>
      <c r="S51" s="1"/>
      <c r="T51" s="1"/>
      <c r="U51" s="1"/>
      <c r="V51" s="1"/>
    </row>
    <row r="52" spans="15:34" x14ac:dyDescent="0.3">
      <c r="O52" s="1"/>
      <c r="P52" s="1"/>
      <c r="Q52" s="1"/>
      <c r="R52" s="1"/>
      <c r="S52" s="1"/>
      <c r="T52" s="1"/>
      <c r="U52" s="1"/>
      <c r="V52" s="1"/>
    </row>
    <row r="53" spans="15:34" x14ac:dyDescent="0.3">
      <c r="O53" s="1"/>
      <c r="P53" s="1"/>
      <c r="Q53" s="1"/>
      <c r="R53" s="1"/>
      <c r="S53" s="1"/>
      <c r="T53" s="1"/>
      <c r="U53" s="1"/>
      <c r="V53" s="1"/>
    </row>
    <row r="56" spans="15:34" x14ac:dyDescent="0.3">
      <c r="W56"/>
      <c r="X56"/>
      <c r="Y56"/>
      <c r="Z56"/>
      <c r="AA56" s="12"/>
      <c r="AB56" s="12"/>
      <c r="AC56" s="12"/>
      <c r="AD56"/>
      <c r="AE56" s="12"/>
      <c r="AF56" s="12"/>
      <c r="AG56" s="12"/>
      <c r="AH56" s="12"/>
    </row>
  </sheetData>
  <mergeCells count="13">
    <mergeCell ref="AT16:AW16"/>
    <mergeCell ref="AP16:AS16"/>
    <mergeCell ref="AL16:AO16"/>
    <mergeCell ref="AH16:AK16"/>
    <mergeCell ref="B10:AD10"/>
    <mergeCell ref="V16:Y16"/>
    <mergeCell ref="Z16:AC16"/>
    <mergeCell ref="B16:E16"/>
    <mergeCell ref="F16:I16"/>
    <mergeCell ref="N16:Q16"/>
    <mergeCell ref="R16:U16"/>
    <mergeCell ref="J16:M16"/>
    <mergeCell ref="AD16:AG16"/>
  </mergeCells>
  <phoneticPr fontId="26" type="noConversion"/>
  <pageMargins left="0.7" right="0.7" top="0.75" bottom="0.75" header="0.3" footer="0.3"/>
  <pageSetup scale="19" orientation="landscape" r:id="rId1"/>
  <ignoredErrors>
    <ignoredError sqref="N6"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1">
    <tabColor rgb="FFFFC000"/>
    <pageSetUpPr fitToPage="1"/>
  </sheetPr>
  <dimension ref="A1:BA77"/>
  <sheetViews>
    <sheetView topLeftCell="A51" zoomScaleNormal="100" workbookViewId="0">
      <pane xSplit="1" topLeftCell="AO1" activePane="topRight" state="frozen"/>
      <selection pane="topRight"/>
    </sheetView>
  </sheetViews>
  <sheetFormatPr defaultRowHeight="14.4" x14ac:dyDescent="0.3"/>
  <cols>
    <col min="1" max="1" width="106.44140625" customWidth="1"/>
    <col min="2" max="11" width="11.109375" customWidth="1"/>
    <col min="12" max="14" width="11.109375" style="12" customWidth="1"/>
    <col min="15" max="23" width="11.109375" customWidth="1"/>
    <col min="24" max="35" width="11.109375" style="1" customWidth="1"/>
    <col min="36" max="40" width="11.109375" customWidth="1"/>
    <col min="41" max="46" width="11.44140625" bestFit="1" customWidth="1"/>
    <col min="47" max="51" width="8.88671875" customWidth="1"/>
  </cols>
  <sheetData>
    <row r="1" spans="1:53" ht="17.399999999999999" x14ac:dyDescent="0.3">
      <c r="A1" s="74" t="s">
        <v>32</v>
      </c>
      <c r="B1" s="2">
        <v>2005</v>
      </c>
      <c r="C1" s="2">
        <v>2006</v>
      </c>
      <c r="D1" s="2">
        <v>2007</v>
      </c>
      <c r="E1" s="2">
        <v>2008</v>
      </c>
      <c r="F1" s="2">
        <v>2009</v>
      </c>
      <c r="G1" s="2">
        <v>2010</v>
      </c>
      <c r="H1" s="2">
        <v>2011</v>
      </c>
      <c r="I1" s="2">
        <v>2012</v>
      </c>
      <c r="J1" s="2">
        <v>2013</v>
      </c>
      <c r="K1" s="2">
        <v>2014</v>
      </c>
      <c r="L1" s="27">
        <v>2015</v>
      </c>
      <c r="M1" s="27">
        <v>2016</v>
      </c>
      <c r="N1" s="46">
        <v>2017</v>
      </c>
      <c r="O1" s="48">
        <v>2018</v>
      </c>
      <c r="P1" s="52">
        <v>2019</v>
      </c>
      <c r="Q1" s="52">
        <v>2020</v>
      </c>
      <c r="R1" s="52">
        <v>2021</v>
      </c>
      <c r="S1" s="52">
        <v>2022</v>
      </c>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row>
    <row r="2" spans="1:53" ht="15.6" x14ac:dyDescent="0.3">
      <c r="A2" s="3"/>
      <c r="B2" s="3" t="s">
        <v>0</v>
      </c>
      <c r="C2" s="3" t="s">
        <v>0</v>
      </c>
      <c r="D2" s="3" t="s">
        <v>0</v>
      </c>
      <c r="E2" s="3" t="s">
        <v>0</v>
      </c>
      <c r="F2" s="3" t="s">
        <v>0</v>
      </c>
      <c r="G2" s="3" t="s">
        <v>0</v>
      </c>
      <c r="H2" s="3" t="s">
        <v>0</v>
      </c>
      <c r="I2" s="3" t="s">
        <v>0</v>
      </c>
      <c r="J2" s="3" t="s">
        <v>0</v>
      </c>
      <c r="K2" s="3" t="s">
        <v>0</v>
      </c>
      <c r="L2" s="3" t="s">
        <v>0</v>
      </c>
      <c r="M2" s="3" t="s">
        <v>0</v>
      </c>
      <c r="N2" s="3" t="s">
        <v>0</v>
      </c>
      <c r="O2" s="39" t="s">
        <v>0</v>
      </c>
      <c r="P2" s="39" t="s">
        <v>0</v>
      </c>
      <c r="Q2" s="39" t="s">
        <v>0</v>
      </c>
      <c r="R2" s="63" t="s">
        <v>0</v>
      </c>
      <c r="S2" s="63" t="s">
        <v>0</v>
      </c>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row>
    <row r="3" spans="1:53" x14ac:dyDescent="0.3">
      <c r="A3" s="72" t="s">
        <v>46</v>
      </c>
      <c r="B3" s="4"/>
      <c r="C3" s="4"/>
      <c r="D3" s="4"/>
      <c r="E3" s="4"/>
      <c r="F3" s="4"/>
      <c r="G3" s="4"/>
      <c r="H3" s="4"/>
      <c r="I3" s="4"/>
      <c r="J3" s="4"/>
      <c r="K3" s="4"/>
      <c r="L3" s="4"/>
      <c r="M3" s="4"/>
      <c r="N3" s="4"/>
      <c r="O3" s="40"/>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row>
    <row r="4" spans="1:53" s="7" customFormat="1" x14ac:dyDescent="0.3">
      <c r="A4" s="70" t="s">
        <v>6</v>
      </c>
      <c r="B4" s="8">
        <v>0</v>
      </c>
      <c r="C4" s="8">
        <v>56675</v>
      </c>
      <c r="D4" s="8">
        <v>125781</v>
      </c>
      <c r="E4" s="8">
        <v>108987</v>
      </c>
      <c r="F4" s="8">
        <v>109681</v>
      </c>
      <c r="G4" s="8">
        <v>120433</v>
      </c>
      <c r="H4" s="8">
        <v>123242</v>
      </c>
      <c r="I4" s="8">
        <v>159203.93899999998</v>
      </c>
      <c r="J4" s="8">
        <v>233044.967</v>
      </c>
      <c r="K4" s="8">
        <v>260448.46900000001</v>
      </c>
      <c r="L4" s="21">
        <v>266868</v>
      </c>
      <c r="M4" s="21">
        <v>279696.79300000001</v>
      </c>
      <c r="N4" s="21">
        <f>SUM(V15:Y15)</f>
        <v>234075.02299999999</v>
      </c>
      <c r="O4" s="37">
        <f>SUM(Z15:AC15)</f>
        <v>261421.80499999999</v>
      </c>
      <c r="P4" s="37">
        <f>SUM(AD15:AG15)</f>
        <v>248899.516</v>
      </c>
      <c r="Q4" s="37">
        <f>SUM(AH15:AK15)</f>
        <v>258207.35000000003</v>
      </c>
      <c r="R4" s="37">
        <f>SUM(AL15:AO15)</f>
        <v>279812.26699999999</v>
      </c>
      <c r="S4" s="37">
        <f>SUM(AP15:AS15)</f>
        <v>242334.495</v>
      </c>
    </row>
    <row r="5" spans="1:53" s="7" customFormat="1" x14ac:dyDescent="0.3">
      <c r="A5" s="70" t="s">
        <v>5</v>
      </c>
      <c r="B5" s="8">
        <v>0</v>
      </c>
      <c r="C5" s="8">
        <v>600.38700000000244</v>
      </c>
      <c r="D5" s="8">
        <v>6.6600000000034925</v>
      </c>
      <c r="E5" s="8">
        <v>73.347999999998137</v>
      </c>
      <c r="F5" s="8">
        <v>3156.8000000000029</v>
      </c>
      <c r="G5" s="8">
        <v>2904.1600000000035</v>
      </c>
      <c r="H5" s="8">
        <v>9942.9599999999919</v>
      </c>
      <c r="I5" s="8">
        <v>37641.910000000011</v>
      </c>
      <c r="J5" s="8">
        <v>46718.329999999994</v>
      </c>
      <c r="K5" s="8">
        <v>20600.30999999999</v>
      </c>
      <c r="L5" s="21">
        <v>28509.87999999999</v>
      </c>
      <c r="M5" s="21">
        <v>17371.418000000001</v>
      </c>
      <c r="N5" s="37">
        <f t="shared" ref="N5:N8" si="0">SUM(V16:Y16)</f>
        <v>11988.112799999999</v>
      </c>
      <c r="O5" s="37">
        <f>SUM(Z16:AC16)</f>
        <v>20165.043379104798</v>
      </c>
      <c r="P5" s="37">
        <f>SUM(AD16:AG16)</f>
        <v>11913.965565056</v>
      </c>
      <c r="Q5" s="37">
        <f>SUM(AH16:AK16)</f>
        <v>52927.263114134068</v>
      </c>
      <c r="R5" s="37">
        <f>SUM(AL16:AO16)</f>
        <v>46435.449262220005</v>
      </c>
      <c r="S5" s="37">
        <f>SUM(AP16:AS16)</f>
        <v>29857.494453545623</v>
      </c>
    </row>
    <row r="6" spans="1:53" x14ac:dyDescent="0.3">
      <c r="A6" s="71" t="s">
        <v>4</v>
      </c>
      <c r="B6" s="5">
        <f t="shared" ref="B6:K6" si="1">IFERROR(B5/(B5+B4),0)</f>
        <v>0</v>
      </c>
      <c r="C6" s="5">
        <f t="shared" si="1"/>
        <v>1.0482460816895091E-2</v>
      </c>
      <c r="D6" s="5">
        <f t="shared" si="1"/>
        <v>5.2946370097062721E-5</v>
      </c>
      <c r="E6" s="5">
        <f t="shared" si="1"/>
        <v>6.7254507568596919E-4</v>
      </c>
      <c r="F6" s="5">
        <f t="shared" si="1"/>
        <v>2.7976440519045947E-2</v>
      </c>
      <c r="G6" s="5">
        <f t="shared" si="1"/>
        <v>2.3546512664958424E-2</v>
      </c>
      <c r="H6" s="5">
        <f t="shared" si="1"/>
        <v>7.4655276391568479E-2</v>
      </c>
      <c r="I6" s="5">
        <f t="shared" si="1"/>
        <v>0.1912253176342063</v>
      </c>
      <c r="J6" s="5">
        <f t="shared" si="1"/>
        <v>0.16699234853526906</v>
      </c>
      <c r="K6" s="5">
        <f t="shared" si="1"/>
        <v>7.3297987891276312E-2</v>
      </c>
      <c r="L6" s="18">
        <v>9.6520023774292071E-2</v>
      </c>
      <c r="M6" s="18">
        <v>5.847619286332862E-2</v>
      </c>
      <c r="N6" s="41">
        <f t="shared" ref="N6:S6" si="2">N5/(N4+N5)</f>
        <v>4.8719661972218102E-2</v>
      </c>
      <c r="O6" s="41">
        <f t="shared" si="2"/>
        <v>7.1612163334973236E-2</v>
      </c>
      <c r="P6" s="41">
        <f t="shared" si="2"/>
        <v>4.5680021958850472E-2</v>
      </c>
      <c r="Q6" s="41">
        <f t="shared" si="2"/>
        <v>0.1701104952110187</v>
      </c>
      <c r="R6" s="41">
        <f t="shared" si="2"/>
        <v>0.14233187528245483</v>
      </c>
      <c r="S6" s="41">
        <f t="shared" si="2"/>
        <v>0.10969277425646407</v>
      </c>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row>
    <row r="7" spans="1:53" s="7" customFormat="1" x14ac:dyDescent="0.3">
      <c r="A7" s="70" t="s">
        <v>3</v>
      </c>
      <c r="B7" s="8">
        <v>75225.269</v>
      </c>
      <c r="C7" s="8">
        <v>76713.996245797258</v>
      </c>
      <c r="D7" s="8">
        <v>67165.839177299422</v>
      </c>
      <c r="E7" s="8">
        <v>59497.431935757195</v>
      </c>
      <c r="F7" s="8">
        <v>48426.013585329281</v>
      </c>
      <c r="G7" s="8">
        <v>50740.547429934195</v>
      </c>
      <c r="H7" s="8">
        <v>49563.94232788813</v>
      </c>
      <c r="I7" s="8">
        <v>60806.693567062815</v>
      </c>
      <c r="J7" s="8">
        <v>60907.614000000001</v>
      </c>
      <c r="K7" s="8">
        <v>69633.986000000004</v>
      </c>
      <c r="L7" s="21">
        <v>52437.572</v>
      </c>
      <c r="M7" s="21">
        <v>5849.2370000000001</v>
      </c>
      <c r="N7" s="37">
        <f t="shared" si="0"/>
        <v>649.79300000000001</v>
      </c>
      <c r="O7" s="59">
        <f>SUM(Z18:AC18)</f>
        <v>349.67200000000003</v>
      </c>
      <c r="P7" s="37">
        <f>SUM(AD18:AG18)</f>
        <v>0</v>
      </c>
      <c r="Q7" s="37">
        <f>SUM(AH18:AK18)</f>
        <v>0</v>
      </c>
      <c r="R7" s="37">
        <f>SUM(AL18:AO18)</f>
        <v>0</v>
      </c>
      <c r="S7" s="37">
        <f>SUM(AP18:AS18)</f>
        <v>0</v>
      </c>
    </row>
    <row r="8" spans="1:53" s="7" customFormat="1" x14ac:dyDescent="0.3">
      <c r="A8" s="70" t="s">
        <v>2</v>
      </c>
      <c r="B8" s="8">
        <v>277.78865569356913</v>
      </c>
      <c r="C8" s="8">
        <v>606.5811617261046</v>
      </c>
      <c r="D8" s="8">
        <v>1118.7202208367962</v>
      </c>
      <c r="E8" s="8">
        <v>1652.5919344750653</v>
      </c>
      <c r="F8" s="8">
        <v>4427.9737829568958</v>
      </c>
      <c r="G8" s="8">
        <v>7289.2545340262295</v>
      </c>
      <c r="H8" s="8">
        <v>12287.837545005841</v>
      </c>
      <c r="I8" s="8">
        <v>27730.45644769687</v>
      </c>
      <c r="J8" s="8">
        <v>46906.572447055398</v>
      </c>
      <c r="K8" s="8">
        <v>65393.338705713904</v>
      </c>
      <c r="L8" s="21">
        <v>81129.105277785435</v>
      </c>
      <c r="M8" s="21">
        <v>106702.082728957</v>
      </c>
      <c r="N8" s="37">
        <f t="shared" si="0"/>
        <v>140148.666</v>
      </c>
      <c r="O8" s="59">
        <f>SUM(Z19:AC19)</f>
        <v>152081.36199999999</v>
      </c>
      <c r="P8" s="37">
        <f>SUM(AD19:AG19)</f>
        <v>159252.77899999998</v>
      </c>
      <c r="Q8" s="37">
        <f>SUM(AH19:AK19)</f>
        <v>224263.88427225008</v>
      </c>
      <c r="R8" s="37">
        <f>SUM(AL19:AO19)</f>
        <v>239252.65933196229</v>
      </c>
      <c r="S8" s="37">
        <f>SUM(AP19:AS19)</f>
        <v>250262.91156346753</v>
      </c>
    </row>
    <row r="9" spans="1:53" x14ac:dyDescent="0.3">
      <c r="A9" s="71" t="s">
        <v>1</v>
      </c>
      <c r="B9" s="5">
        <f t="shared" ref="B9:K9" si="3">IFERROR(B5/(B4+B5+B8+B7),0)</f>
        <v>0</v>
      </c>
      <c r="C9" s="5">
        <f t="shared" si="3"/>
        <v>4.4606612289071219E-3</v>
      </c>
      <c r="D9" s="5">
        <f t="shared" si="3"/>
        <v>3.4317121845969123E-5</v>
      </c>
      <c r="E9" s="5">
        <f t="shared" si="3"/>
        <v>4.3092556108107431E-4</v>
      </c>
      <c r="F9" s="5">
        <f t="shared" si="3"/>
        <v>1.9052241816809701E-2</v>
      </c>
      <c r="G9" s="5">
        <f t="shared" si="3"/>
        <v>1.6012618663023597E-2</v>
      </c>
      <c r="H9" s="5">
        <f t="shared" si="3"/>
        <v>5.0979933352453745E-2</v>
      </c>
      <c r="I9" s="5">
        <f t="shared" si="3"/>
        <v>0.13189962306778202</v>
      </c>
      <c r="J9" s="5">
        <f t="shared" si="3"/>
        <v>0.1205393295412681</v>
      </c>
      <c r="K9" s="5">
        <f t="shared" si="3"/>
        <v>4.9510918354903573E-2</v>
      </c>
      <c r="L9" s="18">
        <v>6.6465186505529961E-2</v>
      </c>
      <c r="M9" s="18">
        <v>4.240866632771613E-2</v>
      </c>
      <c r="N9" s="41">
        <f t="shared" ref="N9:S9" si="4">N5/(N5+N4+N7+N8)</f>
        <v>3.0988118130975559E-2</v>
      </c>
      <c r="O9" s="41">
        <f t="shared" si="4"/>
        <v>4.6461319217006559E-2</v>
      </c>
      <c r="P9" s="41">
        <f t="shared" si="4"/>
        <v>2.8362110180022122E-2</v>
      </c>
      <c r="Q9" s="41">
        <f t="shared" si="4"/>
        <v>9.8855830512235704E-2</v>
      </c>
      <c r="R9" s="41">
        <f t="shared" si="4"/>
        <v>8.21139140949807E-2</v>
      </c>
      <c r="S9" s="41">
        <f t="shared" si="4"/>
        <v>5.7148462758077084E-2</v>
      </c>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row>
    <row r="10" spans="1:53" ht="397.5" customHeight="1" x14ac:dyDescent="0.3">
      <c r="O10" s="22" t="s">
        <v>55</v>
      </c>
    </row>
    <row r="11" spans="1:53" s="12" customFormat="1" ht="397.5" customHeight="1" x14ac:dyDescent="0.3">
      <c r="X11" s="1"/>
      <c r="Y11" s="1"/>
      <c r="Z11" s="1"/>
      <c r="AA11" s="1"/>
      <c r="AB11" s="1"/>
      <c r="AC11" s="1"/>
      <c r="AD11" s="1"/>
      <c r="AE11" s="1"/>
      <c r="AF11" s="1"/>
      <c r="AG11" s="1"/>
      <c r="AH11" s="1"/>
      <c r="AI11" s="1"/>
    </row>
    <row r="12" spans="1:53" s="12" customFormat="1" ht="17.399999999999999" x14ac:dyDescent="0.3">
      <c r="A12" s="17"/>
      <c r="B12" s="80">
        <v>2012</v>
      </c>
      <c r="C12" s="81"/>
      <c r="D12" s="81"/>
      <c r="E12" s="82"/>
      <c r="F12" s="80">
        <v>2013</v>
      </c>
      <c r="G12" s="83"/>
      <c r="H12" s="83"/>
      <c r="I12" s="84"/>
      <c r="J12" s="76">
        <v>2014</v>
      </c>
      <c r="K12" s="77"/>
      <c r="L12" s="77"/>
      <c r="M12" s="78"/>
      <c r="N12" s="76">
        <v>2015</v>
      </c>
      <c r="O12" s="77"/>
      <c r="P12" s="77"/>
      <c r="Q12" s="78"/>
      <c r="R12" s="76">
        <v>2016</v>
      </c>
      <c r="S12" s="77"/>
      <c r="T12" s="77"/>
      <c r="U12" s="78"/>
      <c r="V12" s="76">
        <v>2017</v>
      </c>
      <c r="W12" s="77"/>
      <c r="X12" s="77"/>
      <c r="Y12" s="78"/>
      <c r="Z12" s="76">
        <v>2018</v>
      </c>
      <c r="AA12" s="77"/>
      <c r="AB12" s="77"/>
      <c r="AC12" s="78"/>
      <c r="AD12" s="76">
        <v>2019</v>
      </c>
      <c r="AE12" s="77"/>
      <c r="AF12" s="77"/>
      <c r="AG12" s="78"/>
      <c r="AH12" s="76">
        <v>2020</v>
      </c>
      <c r="AI12" s="77"/>
      <c r="AJ12" s="77"/>
      <c r="AK12" s="78"/>
      <c r="AL12" s="76">
        <v>2021</v>
      </c>
      <c r="AM12" s="77"/>
      <c r="AN12" s="77"/>
      <c r="AO12" s="78"/>
      <c r="AP12" s="76">
        <v>2022</v>
      </c>
      <c r="AQ12" s="77"/>
      <c r="AR12" s="77"/>
      <c r="AS12" s="78"/>
      <c r="AT12" s="76">
        <v>2023</v>
      </c>
      <c r="AU12" s="77"/>
      <c r="AV12" s="77"/>
      <c r="AW12" s="78"/>
    </row>
    <row r="13" spans="1:53" s="12" customFormat="1" ht="17.399999999999999" x14ac:dyDescent="0.3">
      <c r="A13" s="68" t="s">
        <v>33</v>
      </c>
      <c r="B13" s="34" t="s">
        <v>12</v>
      </c>
      <c r="C13" s="34" t="s">
        <v>13</v>
      </c>
      <c r="D13" s="34" t="s">
        <v>14</v>
      </c>
      <c r="E13" s="34" t="s">
        <v>15</v>
      </c>
      <c r="F13" s="34" t="s">
        <v>16</v>
      </c>
      <c r="G13" s="34" t="s">
        <v>17</v>
      </c>
      <c r="H13" s="34" t="s">
        <v>18</v>
      </c>
      <c r="I13" s="34" t="s">
        <v>19</v>
      </c>
      <c r="J13" s="32" t="s">
        <v>20</v>
      </c>
      <c r="K13" s="32" t="s">
        <v>21</v>
      </c>
      <c r="L13" s="32" t="s">
        <v>22</v>
      </c>
      <c r="M13" s="32" t="s">
        <v>23</v>
      </c>
      <c r="N13" s="35" t="s">
        <v>24</v>
      </c>
      <c r="O13" s="35" t="s">
        <v>25</v>
      </c>
      <c r="P13" s="35" t="s">
        <v>26</v>
      </c>
      <c r="Q13" s="35" t="s">
        <v>27</v>
      </c>
      <c r="R13" s="32" t="s">
        <v>28</v>
      </c>
      <c r="S13" s="32" t="s">
        <v>29</v>
      </c>
      <c r="T13" s="32" t="s">
        <v>30</v>
      </c>
      <c r="U13" s="32" t="s">
        <v>31</v>
      </c>
      <c r="V13" s="42" t="s">
        <v>34</v>
      </c>
      <c r="W13" s="43" t="s">
        <v>35</v>
      </c>
      <c r="X13" s="44" t="s">
        <v>36</v>
      </c>
      <c r="Y13" s="45" t="s">
        <v>37</v>
      </c>
      <c r="Z13" s="47" t="s">
        <v>38</v>
      </c>
      <c r="AA13" s="32" t="s">
        <v>39</v>
      </c>
      <c r="AB13" s="32" t="s">
        <v>40</v>
      </c>
      <c r="AC13" s="32" t="s">
        <v>41</v>
      </c>
      <c r="AD13" s="50" t="s">
        <v>42</v>
      </c>
      <c r="AE13" s="51" t="s">
        <v>43</v>
      </c>
      <c r="AF13" s="49" t="s">
        <v>44</v>
      </c>
      <c r="AG13" s="49" t="s">
        <v>45</v>
      </c>
      <c r="AH13" s="54" t="s">
        <v>50</v>
      </c>
      <c r="AI13" s="54" t="s">
        <v>51</v>
      </c>
      <c r="AJ13" s="56" t="s">
        <v>52</v>
      </c>
      <c r="AK13" s="49" t="s">
        <v>53</v>
      </c>
      <c r="AL13" s="60" t="s">
        <v>56</v>
      </c>
      <c r="AM13" s="61" t="s">
        <v>57</v>
      </c>
      <c r="AN13" s="60" t="s">
        <v>58</v>
      </c>
      <c r="AO13" s="49" t="s">
        <v>59</v>
      </c>
      <c r="AP13" s="66" t="s">
        <v>60</v>
      </c>
      <c r="AQ13" s="67" t="s">
        <v>61</v>
      </c>
      <c r="AR13" s="66" t="s">
        <v>62</v>
      </c>
      <c r="AS13" s="49" t="s">
        <v>63</v>
      </c>
      <c r="AT13" s="49" t="s">
        <v>64</v>
      </c>
      <c r="AU13" s="49" t="s">
        <v>65</v>
      </c>
    </row>
    <row r="14" spans="1:53" s="12" customFormat="1" x14ac:dyDescent="0.3">
      <c r="A14" s="72" t="s">
        <v>46</v>
      </c>
      <c r="B14" s="9"/>
      <c r="C14" s="9"/>
      <c r="D14" s="9"/>
      <c r="E14" s="9"/>
      <c r="F14" s="9"/>
      <c r="G14" s="9"/>
      <c r="H14" s="9"/>
      <c r="I14" s="9"/>
      <c r="J14" s="9"/>
      <c r="K14" s="9"/>
      <c r="L14" s="9"/>
      <c r="M14" s="9"/>
      <c r="N14" s="9"/>
      <c r="O14" s="9"/>
      <c r="P14" s="9"/>
      <c r="Q14" s="9"/>
      <c r="R14" s="9"/>
      <c r="S14" s="9"/>
      <c r="T14" s="9"/>
      <c r="U14" s="9"/>
      <c r="X14" s="1"/>
      <c r="Y14" s="1"/>
      <c r="Z14" s="1"/>
      <c r="AA14" s="1"/>
      <c r="AB14" s="1"/>
      <c r="AC14" s="1"/>
      <c r="AD14" s="1"/>
      <c r="AE14" s="1"/>
      <c r="AF14" s="1"/>
      <c r="AG14" s="1"/>
      <c r="AH14" s="1"/>
      <c r="AI14" s="1"/>
      <c r="AL14" s="1"/>
      <c r="AM14" s="1"/>
      <c r="AP14" s="1"/>
      <c r="AQ14" s="1"/>
    </row>
    <row r="15" spans="1:53" s="12" customFormat="1" x14ac:dyDescent="0.3">
      <c r="A15" s="70" t="s">
        <v>6</v>
      </c>
      <c r="B15" s="21">
        <v>22361.924999999999</v>
      </c>
      <c r="C15" s="21">
        <v>41922.665999999997</v>
      </c>
      <c r="D15" s="21">
        <v>61313.273999999998</v>
      </c>
      <c r="E15" s="21">
        <v>33606.074000000001</v>
      </c>
      <c r="F15" s="21">
        <v>44925.239000000001</v>
      </c>
      <c r="G15" s="21">
        <v>57391.415999999997</v>
      </c>
      <c r="H15" s="21">
        <v>83246.123000000007</v>
      </c>
      <c r="I15" s="21">
        <v>47482.188999999998</v>
      </c>
      <c r="J15" s="21">
        <v>39383.300000000003</v>
      </c>
      <c r="K15" s="21">
        <v>78245.577000000005</v>
      </c>
      <c r="L15" s="21">
        <v>78289.755000000005</v>
      </c>
      <c r="M15" s="21">
        <v>64529.837</v>
      </c>
      <c r="N15" s="21">
        <v>43772</v>
      </c>
      <c r="O15" s="21">
        <v>79831</v>
      </c>
      <c r="P15" s="21">
        <v>67691</v>
      </c>
      <c r="Q15" s="21">
        <v>75574</v>
      </c>
      <c r="R15" s="21">
        <v>34494.120000000003</v>
      </c>
      <c r="S15" s="21">
        <v>84378</v>
      </c>
      <c r="T15" s="21">
        <v>86772.672999999995</v>
      </c>
      <c r="U15" s="21">
        <v>74052</v>
      </c>
      <c r="V15" s="37">
        <v>41140.822999999997</v>
      </c>
      <c r="W15" s="37">
        <v>66602</v>
      </c>
      <c r="X15" s="37">
        <v>78430</v>
      </c>
      <c r="Y15" s="37">
        <v>47902.2</v>
      </c>
      <c r="Z15" s="37">
        <v>42851.884999999995</v>
      </c>
      <c r="AA15" s="37">
        <v>75024.627999999982</v>
      </c>
      <c r="AB15" s="37">
        <v>78047.61500000002</v>
      </c>
      <c r="AC15" s="37">
        <v>65497.676999999996</v>
      </c>
      <c r="AD15" s="37">
        <v>50149.068000000007</v>
      </c>
      <c r="AE15" s="37">
        <v>58240.847000000009</v>
      </c>
      <c r="AF15" s="37">
        <v>77361.311999999991</v>
      </c>
      <c r="AG15" s="37">
        <v>63148.288999999997</v>
      </c>
      <c r="AH15" s="37">
        <v>63207.853000000003</v>
      </c>
      <c r="AI15" s="37">
        <v>60735.278999999995</v>
      </c>
      <c r="AJ15" s="37">
        <v>77305.638000000006</v>
      </c>
      <c r="AK15" s="37">
        <v>56958.58</v>
      </c>
      <c r="AL15" s="37">
        <v>59726.01400000001</v>
      </c>
      <c r="AM15" s="37">
        <v>65179.059000000001</v>
      </c>
      <c r="AN15" s="37">
        <v>90694.614000000001</v>
      </c>
      <c r="AO15" s="37">
        <v>64212.58</v>
      </c>
      <c r="AP15" s="37">
        <v>37278.35</v>
      </c>
      <c r="AQ15" s="37">
        <v>67141.528000000006</v>
      </c>
      <c r="AR15" s="37">
        <v>80449.998999999996</v>
      </c>
      <c r="AS15" s="37">
        <v>57464.618000000009</v>
      </c>
      <c r="AT15" s="37">
        <v>39966.303000000007</v>
      </c>
      <c r="AU15" s="37">
        <v>56123.445</v>
      </c>
    </row>
    <row r="16" spans="1:53" s="12" customFormat="1" x14ac:dyDescent="0.3">
      <c r="A16" s="70" t="s">
        <v>5</v>
      </c>
      <c r="B16" s="20">
        <v>6882</v>
      </c>
      <c r="C16" s="20">
        <v>6111</v>
      </c>
      <c r="D16" s="20">
        <v>14621.630000000012</v>
      </c>
      <c r="E16" s="20">
        <v>10027.279999999999</v>
      </c>
      <c r="F16" s="20">
        <v>24092.399999999994</v>
      </c>
      <c r="G16" s="20">
        <v>11942.699999999997</v>
      </c>
      <c r="H16" s="21">
        <v>7797</v>
      </c>
      <c r="I16" s="21">
        <v>2886.2300000000032</v>
      </c>
      <c r="J16" s="19">
        <v>5230.57</v>
      </c>
      <c r="K16" s="21">
        <v>9188.7399999999907</v>
      </c>
      <c r="L16" s="21">
        <v>2326</v>
      </c>
      <c r="M16" s="21">
        <v>3855</v>
      </c>
      <c r="N16" s="21">
        <v>3389</v>
      </c>
      <c r="O16" s="21">
        <v>11611.709999999992</v>
      </c>
      <c r="P16" s="21">
        <v>4739.1999999999971</v>
      </c>
      <c r="Q16" s="21">
        <v>8769.9699999999993</v>
      </c>
      <c r="R16" s="21">
        <v>4326.2430000000004</v>
      </c>
      <c r="S16" s="21">
        <v>4906.5330000000004</v>
      </c>
      <c r="T16" s="21">
        <v>4396.3810000000003</v>
      </c>
      <c r="U16" s="21">
        <v>3742.261</v>
      </c>
      <c r="V16" s="37">
        <v>2644.5669999999996</v>
      </c>
      <c r="W16" s="37">
        <v>4616.8049999999994</v>
      </c>
      <c r="X16" s="37">
        <v>1840.7778999999996</v>
      </c>
      <c r="Y16" s="37">
        <v>2885.9629</v>
      </c>
      <c r="Z16" s="37">
        <v>3310.8921</v>
      </c>
      <c r="AA16" s="37">
        <v>6978.9999999999991</v>
      </c>
      <c r="AB16" s="37">
        <v>3770.4279999999999</v>
      </c>
      <c r="AC16" s="37">
        <v>6104.7232791047991</v>
      </c>
      <c r="AD16" s="37">
        <v>4445.8879333410005</v>
      </c>
      <c r="AE16" s="37">
        <v>2009.5088490099999</v>
      </c>
      <c r="AF16" s="37">
        <v>2639.2229702250002</v>
      </c>
      <c r="AG16" s="37">
        <v>2819.3458124799999</v>
      </c>
      <c r="AH16" s="37">
        <v>8512.0766489740708</v>
      </c>
      <c r="AI16" s="37">
        <v>15622.503793559998</v>
      </c>
      <c r="AJ16" s="37">
        <v>19358.28802</v>
      </c>
      <c r="AK16" s="37">
        <v>9434.3946515999996</v>
      </c>
      <c r="AL16" s="37">
        <v>14786.650316219999</v>
      </c>
      <c r="AM16" s="37">
        <v>12304.269</v>
      </c>
      <c r="AN16" s="37">
        <v>8357.0694000000003</v>
      </c>
      <c r="AO16" s="37">
        <v>10987.460546000002</v>
      </c>
      <c r="AP16" s="37">
        <v>5418.4788207966403</v>
      </c>
      <c r="AQ16" s="37">
        <v>12262.435719535986</v>
      </c>
      <c r="AR16" s="37">
        <v>6736.6675065999998</v>
      </c>
      <c r="AS16" s="37">
        <v>5439.9124066129998</v>
      </c>
      <c r="AT16" s="37">
        <v>8768.5067878930004</v>
      </c>
      <c r="AU16" s="37">
        <v>9436.9149419999994</v>
      </c>
    </row>
    <row r="17" spans="1:47" s="12" customFormat="1" x14ac:dyDescent="0.3">
      <c r="A17" s="71" t="s">
        <v>4</v>
      </c>
      <c r="B17" s="18">
        <f t="shared" ref="B17:M17" si="5">IFERROR(B16/(B16+B15),0)</f>
        <v>0.23533092770549782</v>
      </c>
      <c r="C17" s="18">
        <f t="shared" si="5"/>
        <v>0.12722326877985954</v>
      </c>
      <c r="D17" s="18">
        <f t="shared" si="5"/>
        <v>0.1925547966716335</v>
      </c>
      <c r="E17" s="18">
        <f t="shared" si="5"/>
        <v>0.2298076833607611</v>
      </c>
      <c r="F17" s="18">
        <f t="shared" si="5"/>
        <v>0.34907598041712201</v>
      </c>
      <c r="G17" s="18">
        <f t="shared" si="5"/>
        <v>0.17224853634825313</v>
      </c>
      <c r="H17" s="18">
        <f t="shared" si="5"/>
        <v>8.564073532495145E-2</v>
      </c>
      <c r="I17" s="18">
        <f t="shared" si="5"/>
        <v>5.7302374331026813E-2</v>
      </c>
      <c r="J17" s="18">
        <f t="shared" si="5"/>
        <v>0.11724089391931253</v>
      </c>
      <c r="K17" s="18">
        <f t="shared" si="5"/>
        <v>0.10509306088592184</v>
      </c>
      <c r="L17" s="18">
        <f t="shared" si="5"/>
        <v>2.8852920871360689E-2</v>
      </c>
      <c r="M17" s="18">
        <f t="shared" si="5"/>
        <v>5.6372145772607456E-2</v>
      </c>
      <c r="N17" s="18">
        <v>7.1900000000000006E-2</v>
      </c>
      <c r="O17" s="18">
        <v>0.12698344132626857</v>
      </c>
      <c r="P17" s="18">
        <v>6.5431270381691581E-2</v>
      </c>
      <c r="Q17" s="18">
        <v>0.10397862467227947</v>
      </c>
      <c r="R17" s="18">
        <v>0.11144262097703725</v>
      </c>
      <c r="S17" s="18">
        <v>5.4953896662034402E-2</v>
      </c>
      <c r="T17" s="18">
        <v>4.8222294815080571E-2</v>
      </c>
      <c r="U17" s="18">
        <v>4.8104589617478336E-2</v>
      </c>
      <c r="V17" s="41">
        <v>6.0398388594917155E-2</v>
      </c>
      <c r="W17" s="41">
        <v>6.4825645417667416E-2</v>
      </c>
      <c r="X17" s="41">
        <v>2.2932104909874056E-2</v>
      </c>
      <c r="Y17" s="41">
        <v>5.6823533973503898E-2</v>
      </c>
      <c r="Z17" s="41">
        <v>7.1722116995426605E-2</v>
      </c>
      <c r="AA17" s="41">
        <v>8.5105990676412502E-2</v>
      </c>
      <c r="AB17" s="41">
        <v>4.6083087076526627E-2</v>
      </c>
      <c r="AC17" s="41">
        <v>8.5258640147658521E-2</v>
      </c>
      <c r="AD17" s="41">
        <v>8.1434041979433255E-2</v>
      </c>
      <c r="AE17" s="41">
        <v>3.3352646979312721E-2</v>
      </c>
      <c r="AF17" s="41">
        <v>3.2990066519021144E-2</v>
      </c>
      <c r="AG17" s="41">
        <v>4.2738318881589264E-2</v>
      </c>
      <c r="AH17" s="41">
        <v>0.11868495536227612</v>
      </c>
      <c r="AI17" s="41">
        <v>0.20459608990738787</v>
      </c>
      <c r="AJ17" s="41">
        <v>0.20026382971445547</v>
      </c>
      <c r="AK17" s="41">
        <v>0.14209929139502175</v>
      </c>
      <c r="AL17" s="41">
        <v>0.19844479394090367</v>
      </c>
      <c r="AM17" s="41">
        <v>0.15879892252433966</v>
      </c>
      <c r="AN17" s="41">
        <v>8.4370796266547837E-2</v>
      </c>
      <c r="AO17" s="41">
        <v>0.14610976890735788</v>
      </c>
      <c r="AP17" s="41">
        <v>0.12690588435826469</v>
      </c>
      <c r="AQ17" s="41">
        <v>0.15443102768582601</v>
      </c>
      <c r="AR17" s="41">
        <v>7.7267176008960464E-2</v>
      </c>
      <c r="AS17" s="41">
        <v>8.6478865217649178E-2</v>
      </c>
      <c r="AT17" s="41">
        <v>0.17992286880888425</v>
      </c>
      <c r="AU17" s="41">
        <v>0.1439423906511291</v>
      </c>
    </row>
    <row r="18" spans="1:47" s="12" customFormat="1" x14ac:dyDescent="0.3">
      <c r="A18" s="70" t="s">
        <v>3</v>
      </c>
      <c r="B18" s="20">
        <v>14721.392002829654</v>
      </c>
      <c r="C18" s="20">
        <v>16481.632628749292</v>
      </c>
      <c r="D18" s="20">
        <v>16834.556902093944</v>
      </c>
      <c r="E18" s="20">
        <v>12769.112033389927</v>
      </c>
      <c r="F18" s="20">
        <v>21130.963249999997</v>
      </c>
      <c r="G18" s="20">
        <v>16304.902249999999</v>
      </c>
      <c r="H18" s="20">
        <v>10033.17625</v>
      </c>
      <c r="I18" s="20">
        <v>13438.572249999999</v>
      </c>
      <c r="J18" s="19">
        <v>18699.355250000001</v>
      </c>
      <c r="K18" s="19">
        <v>22509.33625</v>
      </c>
      <c r="L18" s="19">
        <v>11148.858249999999</v>
      </c>
      <c r="M18" s="19">
        <v>17276.436249999999</v>
      </c>
      <c r="N18" s="19">
        <v>15511</v>
      </c>
      <c r="O18" s="19">
        <v>17444.572</v>
      </c>
      <c r="P18" s="19">
        <v>13314</v>
      </c>
      <c r="Q18" s="19">
        <v>6168</v>
      </c>
      <c r="R18" s="19">
        <v>1118.3720000000001</v>
      </c>
      <c r="S18" s="19">
        <v>1672</v>
      </c>
      <c r="T18" s="19">
        <v>1452.865</v>
      </c>
      <c r="U18" s="19">
        <v>1606</v>
      </c>
      <c r="V18" s="19">
        <v>224.79300000000001</v>
      </c>
      <c r="W18" s="19">
        <v>227</v>
      </c>
      <c r="X18" s="19">
        <v>197</v>
      </c>
      <c r="Y18" s="19">
        <v>1</v>
      </c>
      <c r="Z18" s="19">
        <v>119.66800000000001</v>
      </c>
      <c r="AA18" s="19">
        <v>227.00399999999999</v>
      </c>
      <c r="AB18" s="19">
        <v>3</v>
      </c>
      <c r="AC18" s="19">
        <v>0</v>
      </c>
      <c r="AD18" s="19">
        <v>0</v>
      </c>
      <c r="AE18" s="19">
        <v>0</v>
      </c>
      <c r="AF18" s="19">
        <v>0</v>
      </c>
      <c r="AG18" s="19">
        <v>0</v>
      </c>
      <c r="AH18" s="19">
        <v>0</v>
      </c>
      <c r="AI18" s="19">
        <v>0</v>
      </c>
      <c r="AJ18" s="19">
        <v>0</v>
      </c>
      <c r="AK18" s="19">
        <v>0</v>
      </c>
      <c r="AL18" s="19">
        <v>0</v>
      </c>
      <c r="AM18" s="19">
        <v>0</v>
      </c>
      <c r="AN18" s="19">
        <v>0</v>
      </c>
      <c r="AO18" s="19">
        <v>0</v>
      </c>
      <c r="AP18" s="19">
        <v>0</v>
      </c>
      <c r="AQ18" s="19">
        <v>0</v>
      </c>
      <c r="AR18" s="19">
        <v>0</v>
      </c>
      <c r="AS18" s="19">
        <v>0</v>
      </c>
      <c r="AT18" s="19">
        <v>0</v>
      </c>
      <c r="AU18" s="19">
        <v>0</v>
      </c>
    </row>
    <row r="19" spans="1:47" s="12" customFormat="1" x14ac:dyDescent="0.3">
      <c r="A19" s="70" t="s">
        <v>2</v>
      </c>
      <c r="B19" s="20">
        <v>3683.5863523365902</v>
      </c>
      <c r="C19" s="20">
        <v>4702.8717505334052</v>
      </c>
      <c r="D19" s="20">
        <v>5642.7122470529757</v>
      </c>
      <c r="E19" s="20">
        <v>13701.286097773898</v>
      </c>
      <c r="F19" s="20">
        <v>10221.718760651278</v>
      </c>
      <c r="G19" s="20">
        <v>11506.219188408555</v>
      </c>
      <c r="H19" s="20">
        <v>12408.150234566994</v>
      </c>
      <c r="I19" s="20">
        <v>12770.484263428578</v>
      </c>
      <c r="J19" s="19">
        <v>16307.484926428477</v>
      </c>
      <c r="K19" s="19">
        <v>16375.074926428477</v>
      </c>
      <c r="L19" s="19">
        <v>16457.606926428478</v>
      </c>
      <c r="M19" s="19">
        <v>16253.171926428477</v>
      </c>
      <c r="N19" s="19">
        <v>17402</v>
      </c>
      <c r="O19" s="19">
        <v>19753.275449028479</v>
      </c>
      <c r="P19" s="19">
        <v>21400.692902328476</v>
      </c>
      <c r="Q19" s="19">
        <v>22573.136926428477</v>
      </c>
      <c r="R19" s="19">
        <v>22430.867999999999</v>
      </c>
      <c r="S19" s="19">
        <v>25031.717451028504</v>
      </c>
      <c r="T19" s="19">
        <v>27984.497277928502</v>
      </c>
      <c r="U19" s="19">
        <v>31255</v>
      </c>
      <c r="V19" s="19">
        <v>32974.04</v>
      </c>
      <c r="W19" s="19">
        <v>34747.693999999996</v>
      </c>
      <c r="X19" s="19">
        <v>36054.536999999997</v>
      </c>
      <c r="Y19" s="19">
        <v>36372.394999999997</v>
      </c>
      <c r="Z19" s="19">
        <v>36502.966</v>
      </c>
      <c r="AA19" s="19">
        <v>37625.199999999997</v>
      </c>
      <c r="AB19" s="19">
        <v>38936.273999999998</v>
      </c>
      <c r="AC19" s="19">
        <v>39016.921999999999</v>
      </c>
      <c r="AD19" s="19">
        <v>38485.972999999998</v>
      </c>
      <c r="AE19" s="19">
        <v>39165.638999999996</v>
      </c>
      <c r="AF19" s="19">
        <v>40223.930999999997</v>
      </c>
      <c r="AG19" s="19">
        <v>41377.236000000004</v>
      </c>
      <c r="AH19" s="19">
        <v>48060.025971966323</v>
      </c>
      <c r="AI19" s="19">
        <v>61969.351555267072</v>
      </c>
      <c r="AJ19" s="19">
        <v>63322.763100019241</v>
      </c>
      <c r="AK19" s="19">
        <v>50911.743644997456</v>
      </c>
      <c r="AL19" s="19">
        <v>53403.599805855571</v>
      </c>
      <c r="AM19" s="19">
        <v>65030.43843727003</v>
      </c>
      <c r="AN19" s="19">
        <v>66966.395070339568</v>
      </c>
      <c r="AO19" s="19">
        <v>53852.226018497138</v>
      </c>
      <c r="AP19" s="19">
        <v>58442.95562298804</v>
      </c>
      <c r="AQ19" s="19">
        <v>66313.82541208771</v>
      </c>
      <c r="AR19" s="19">
        <v>70236.875775403198</v>
      </c>
      <c r="AS19" s="19">
        <v>55269.254752988578</v>
      </c>
      <c r="AT19" s="19">
        <v>54448.50889779329</v>
      </c>
      <c r="AU19" s="19">
        <v>72857.463001228825</v>
      </c>
    </row>
    <row r="20" spans="1:47" s="12" customFormat="1" x14ac:dyDescent="0.3">
      <c r="A20" s="71" t="s">
        <v>1</v>
      </c>
      <c r="B20" s="18">
        <f t="shared" ref="B20:M20" si="6">IFERROR(B16/(B15+B16+B19+B18),0)</f>
        <v>0.14443144575023745</v>
      </c>
      <c r="C20" s="18">
        <f t="shared" si="6"/>
        <v>8.8286066599487123E-2</v>
      </c>
      <c r="D20" s="18">
        <f t="shared" si="6"/>
        <v>0.14857542041918376</v>
      </c>
      <c r="E20" s="18">
        <f t="shared" si="6"/>
        <v>0.14303485469991678</v>
      </c>
      <c r="F20" s="18">
        <f t="shared" si="6"/>
        <v>0.24003509959326835</v>
      </c>
      <c r="G20" s="18">
        <f t="shared" si="6"/>
        <v>0.12293654650411284</v>
      </c>
      <c r="H20" s="18">
        <f t="shared" si="6"/>
        <v>6.8705448503412189E-2</v>
      </c>
      <c r="I20" s="18">
        <f t="shared" si="6"/>
        <v>3.7690325786384475E-2</v>
      </c>
      <c r="J20" s="18">
        <f t="shared" si="6"/>
        <v>6.5693586359752129E-2</v>
      </c>
      <c r="K20" s="18">
        <f t="shared" si="6"/>
        <v>7.2742499332055829E-2</v>
      </c>
      <c r="L20" s="18">
        <f t="shared" si="6"/>
        <v>2.149281354797615E-2</v>
      </c>
      <c r="M20" s="18">
        <f t="shared" si="6"/>
        <v>3.7825844936176065E-2</v>
      </c>
      <c r="N20" s="18">
        <v>4.2299999999999997E-2</v>
      </c>
      <c r="O20" s="18">
        <v>9.0264767428428816E-2</v>
      </c>
      <c r="P20" s="18">
        <v>4.4081934731720722E-2</v>
      </c>
      <c r="Q20" s="18">
        <v>7.776650159795101E-2</v>
      </c>
      <c r="R20" s="18">
        <v>6.9598917020598158E-2</v>
      </c>
      <c r="S20" s="18">
        <v>4.2318401294712676E-2</v>
      </c>
      <c r="T20" s="18">
        <v>3.7892419654937684E-2</v>
      </c>
      <c r="U20" s="18">
        <v>3.5115520315285725E-2</v>
      </c>
      <c r="V20" s="41">
        <v>3.5682006185452975E-2</v>
      </c>
      <c r="W20" s="41">
        <v>4.555322091056338E-2</v>
      </c>
      <c r="X20" s="41">
        <v>1.6078834297071923E-2</v>
      </c>
      <c r="Y20" s="41">
        <v>3.4244755492447043E-2</v>
      </c>
      <c r="Z20" s="41">
        <v>4.1722617562472648E-2</v>
      </c>
      <c r="AA20" s="41">
        <v>6.1953046213261864E-2</v>
      </c>
      <c r="AB20" s="41">
        <v>3.2230318484282899E-2</v>
      </c>
      <c r="AC20" s="41">
        <v>5.8410244477948958E-2</v>
      </c>
      <c r="AD20" s="41">
        <v>5.0159484140600785E-2</v>
      </c>
      <c r="AE20" s="41">
        <v>2.0630133901042277E-2</v>
      </c>
      <c r="AF20" s="41">
        <v>2.2445188723426802E-2</v>
      </c>
      <c r="AG20" s="41">
        <v>2.6972797433736879E-2</v>
      </c>
      <c r="AH20" s="41">
        <v>7.650075410459356E-2</v>
      </c>
      <c r="AI20" s="41">
        <v>0.12731796447179317</v>
      </c>
      <c r="AJ20" s="41">
        <v>0.1376556077476255</v>
      </c>
      <c r="AK20" s="41">
        <v>8.7460520491703608E-2</v>
      </c>
      <c r="AL20" s="41">
        <v>0.13070539020486469</v>
      </c>
      <c r="AM20" s="41">
        <v>9.44959410962148E-2</v>
      </c>
      <c r="AN20" s="41">
        <v>5.3006570548280202E-2</v>
      </c>
      <c r="AO20" s="41">
        <v>9.3062961914989334E-2</v>
      </c>
      <c r="AP20" s="41">
        <v>5.6606821078455515E-2</v>
      </c>
      <c r="AQ20" s="41">
        <v>9.1884180034888852E-2</v>
      </c>
      <c r="AR20" s="41">
        <v>4.4706398726769764E-2</v>
      </c>
      <c r="AS20" s="41">
        <v>4.825446224607579E-2</v>
      </c>
      <c r="AT20" s="41">
        <v>9.2872152278237405E-2</v>
      </c>
      <c r="AU20" s="41">
        <v>7.3165207845412999E-2</v>
      </c>
    </row>
    <row r="21" spans="1:47" s="12" customFormat="1" x14ac:dyDescent="0.3">
      <c r="X21" s="1"/>
      <c r="Y21" s="1"/>
      <c r="Z21" s="1"/>
      <c r="AA21" s="1"/>
      <c r="AB21" s="1"/>
      <c r="AC21" s="1"/>
      <c r="AD21" s="1"/>
      <c r="AE21" s="1"/>
      <c r="AF21" s="1"/>
      <c r="AG21" s="1"/>
      <c r="AH21" s="1"/>
      <c r="AI21" s="1"/>
    </row>
    <row r="22" spans="1:47" s="12" customFormat="1" x14ac:dyDescent="0.3">
      <c r="X22" s="1"/>
      <c r="Y22" s="1"/>
      <c r="Z22" s="1"/>
      <c r="AA22" s="1"/>
      <c r="AB22" s="1"/>
      <c r="AC22" s="1"/>
      <c r="AD22" s="1"/>
      <c r="AE22" s="1"/>
      <c r="AF22" s="1"/>
      <c r="AG22" s="1"/>
      <c r="AH22" s="1"/>
      <c r="AI22" s="1"/>
    </row>
    <row r="49" spans="24:35" x14ac:dyDescent="0.3">
      <c r="X49"/>
      <c r="Y49"/>
      <c r="Z49"/>
      <c r="AA49"/>
      <c r="AB49" s="12"/>
      <c r="AC49" s="12"/>
      <c r="AD49" s="12"/>
      <c r="AE49"/>
      <c r="AF49" s="12"/>
      <c r="AG49" s="12"/>
      <c r="AH49" s="12"/>
      <c r="AI49" s="12"/>
    </row>
    <row r="77" spans="24:35" x14ac:dyDescent="0.3">
      <c r="X77"/>
      <c r="Y77"/>
      <c r="Z77"/>
      <c r="AA77"/>
      <c r="AB77" s="12"/>
      <c r="AC77" s="12"/>
      <c r="AD77" s="12"/>
      <c r="AE77"/>
      <c r="AF77" s="12"/>
      <c r="AG77" s="12"/>
      <c r="AH77" s="12"/>
      <c r="AI77" s="12"/>
    </row>
  </sheetData>
  <mergeCells count="12">
    <mergeCell ref="AT12:AW12"/>
    <mergeCell ref="AP12:AS12"/>
    <mergeCell ref="B12:E12"/>
    <mergeCell ref="F12:I12"/>
    <mergeCell ref="J12:M12"/>
    <mergeCell ref="N12:Q12"/>
    <mergeCell ref="R12:U12"/>
    <mergeCell ref="AL12:AO12"/>
    <mergeCell ref="AH12:AK12"/>
    <mergeCell ref="AD12:AG12"/>
    <mergeCell ref="V12:Y12"/>
    <mergeCell ref="Z12:AC12"/>
  </mergeCells>
  <pageMargins left="0.7" right="0.7" top="0.75" bottom="0.75" header="0.3" footer="0.3"/>
  <pageSetup scale="2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000"/>
    <pageSetUpPr fitToPage="1"/>
  </sheetPr>
  <dimension ref="A1:AW76"/>
  <sheetViews>
    <sheetView topLeftCell="A11" zoomScaleNormal="100" workbookViewId="0">
      <pane xSplit="1" topLeftCell="B1" activePane="topRight" state="frozen"/>
      <selection pane="topRight"/>
    </sheetView>
  </sheetViews>
  <sheetFormatPr defaultRowHeight="14.4" x14ac:dyDescent="0.3"/>
  <cols>
    <col min="1" max="1" width="109.109375" customWidth="1"/>
    <col min="2" max="11" width="11.109375" customWidth="1"/>
    <col min="12" max="14" width="11.109375" style="12" customWidth="1"/>
    <col min="15" max="23" width="11.109375" customWidth="1"/>
    <col min="24" max="35" width="11.109375" style="1" customWidth="1"/>
    <col min="36" max="43" width="11.109375" customWidth="1"/>
    <col min="44" max="45" width="11.44140625" bestFit="1" customWidth="1"/>
    <col min="46" max="51" width="11.109375" customWidth="1"/>
  </cols>
  <sheetData>
    <row r="1" spans="1:49" ht="17.399999999999999" x14ac:dyDescent="0.3">
      <c r="A1" s="73" t="s">
        <v>32</v>
      </c>
      <c r="B1" s="17">
        <v>2005</v>
      </c>
      <c r="C1" s="17">
        <v>2006</v>
      </c>
      <c r="D1" s="17">
        <v>2007</v>
      </c>
      <c r="E1" s="17">
        <v>2008</v>
      </c>
      <c r="F1" s="17">
        <v>2009</v>
      </c>
      <c r="G1" s="17">
        <v>2010</v>
      </c>
      <c r="H1" s="17">
        <v>2011</v>
      </c>
      <c r="I1" s="17">
        <v>2012</v>
      </c>
      <c r="J1" s="17">
        <v>2013</v>
      </c>
      <c r="K1" s="17">
        <v>2014</v>
      </c>
      <c r="L1" s="17">
        <v>2015</v>
      </c>
      <c r="M1" s="17">
        <v>2016</v>
      </c>
      <c r="N1" s="17">
        <v>2017</v>
      </c>
      <c r="O1" s="17">
        <v>2018</v>
      </c>
      <c r="P1" s="53">
        <v>2019</v>
      </c>
      <c r="Q1" s="53">
        <v>2020</v>
      </c>
      <c r="R1" s="53">
        <v>2021</v>
      </c>
      <c r="S1" s="53">
        <v>2022</v>
      </c>
      <c r="X1"/>
      <c r="Y1"/>
      <c r="Z1"/>
      <c r="AA1"/>
      <c r="AB1"/>
      <c r="AC1"/>
      <c r="AD1"/>
      <c r="AE1"/>
      <c r="AF1"/>
      <c r="AG1"/>
      <c r="AH1"/>
      <c r="AI1"/>
    </row>
    <row r="2" spans="1:49" ht="15.6" x14ac:dyDescent="0.3">
      <c r="A2" s="68"/>
      <c r="B2" s="14" t="s">
        <v>0</v>
      </c>
      <c r="C2" s="14" t="s">
        <v>0</v>
      </c>
      <c r="D2" s="14" t="s">
        <v>0</v>
      </c>
      <c r="E2" s="14" t="s">
        <v>0</v>
      </c>
      <c r="F2" s="14" t="s">
        <v>0</v>
      </c>
      <c r="G2" s="14" t="s">
        <v>0</v>
      </c>
      <c r="H2" s="14" t="s">
        <v>0</v>
      </c>
      <c r="I2" s="14" t="s">
        <v>0</v>
      </c>
      <c r="J2" s="14" t="s">
        <v>0</v>
      </c>
      <c r="K2" s="14" t="s">
        <v>0</v>
      </c>
      <c r="L2" s="14" t="s">
        <v>0</v>
      </c>
      <c r="M2" s="14" t="s">
        <v>0</v>
      </c>
      <c r="N2" s="14" t="s">
        <v>0</v>
      </c>
      <c r="O2" s="14" t="s">
        <v>0</v>
      </c>
      <c r="P2" s="14" t="s">
        <v>0</v>
      </c>
      <c r="Q2" s="14" t="s">
        <v>0</v>
      </c>
      <c r="R2" s="64" t="s">
        <v>0</v>
      </c>
      <c r="S2" s="64" t="s">
        <v>0</v>
      </c>
      <c r="X2"/>
      <c r="Y2"/>
      <c r="Z2"/>
      <c r="AA2"/>
      <c r="AB2"/>
      <c r="AC2"/>
      <c r="AD2"/>
      <c r="AE2"/>
      <c r="AF2"/>
      <c r="AG2"/>
      <c r="AH2"/>
      <c r="AI2"/>
    </row>
    <row r="3" spans="1:49" x14ac:dyDescent="0.3">
      <c r="A3" s="72" t="s">
        <v>47</v>
      </c>
      <c r="B3" s="4"/>
      <c r="C3" s="4"/>
      <c r="D3" s="4"/>
      <c r="E3" s="4"/>
      <c r="F3" s="4"/>
      <c r="G3" s="4"/>
      <c r="H3" s="4"/>
      <c r="I3" s="4"/>
      <c r="J3" s="4"/>
      <c r="K3" s="4"/>
      <c r="L3" s="4"/>
      <c r="M3" s="4"/>
      <c r="N3" s="4"/>
      <c r="O3" s="40"/>
      <c r="Q3" s="12"/>
      <c r="X3"/>
      <c r="Y3"/>
      <c r="Z3"/>
      <c r="AA3"/>
      <c r="AB3"/>
      <c r="AC3"/>
      <c r="AD3"/>
      <c r="AE3"/>
      <c r="AF3"/>
      <c r="AG3"/>
      <c r="AH3"/>
      <c r="AI3"/>
    </row>
    <row r="4" spans="1:49" s="7" customFormat="1" x14ac:dyDescent="0.3">
      <c r="A4" s="70" t="s">
        <v>6</v>
      </c>
      <c r="B4" s="8">
        <v>0</v>
      </c>
      <c r="C4" s="8">
        <v>0</v>
      </c>
      <c r="D4" s="8">
        <v>0</v>
      </c>
      <c r="E4" s="8">
        <v>18</v>
      </c>
      <c r="F4" s="8">
        <v>1390</v>
      </c>
      <c r="G4" s="8">
        <v>1770</v>
      </c>
      <c r="H4" s="8">
        <v>1782</v>
      </c>
      <c r="I4" s="8">
        <v>2350</v>
      </c>
      <c r="J4" s="8">
        <v>2061</v>
      </c>
      <c r="K4" s="8">
        <v>1830</v>
      </c>
      <c r="L4" s="21">
        <v>2133.5940000000001</v>
      </c>
      <c r="M4" s="21">
        <v>2342.63</v>
      </c>
      <c r="N4" s="21">
        <f>SUM(V15:Y15)</f>
        <v>2055.52</v>
      </c>
      <c r="O4" s="37">
        <f>SUM(Z15:AC15)</f>
        <v>1343.558</v>
      </c>
      <c r="P4" s="7">
        <f>SUM(AD15:AG15)</f>
        <v>1465.2670000000001</v>
      </c>
      <c r="Q4" s="7">
        <f>SUM(AH15:AK15)</f>
        <v>981.98900000000003</v>
      </c>
      <c r="R4" s="7">
        <f>SUM(AL15:AO15)</f>
        <v>813.08400000000006</v>
      </c>
      <c r="S4" s="7">
        <f>SUM(AP15:AS15)</f>
        <v>204.62200000000001</v>
      </c>
    </row>
    <row r="5" spans="1:49" s="7" customFormat="1" x14ac:dyDescent="0.3">
      <c r="A5" s="70" t="s">
        <v>5</v>
      </c>
      <c r="B5" s="8">
        <v>0</v>
      </c>
      <c r="C5" s="8">
        <v>0</v>
      </c>
      <c r="D5" s="8">
        <v>0</v>
      </c>
      <c r="E5" s="8">
        <v>0</v>
      </c>
      <c r="F5" s="8">
        <v>0</v>
      </c>
      <c r="G5" s="8">
        <v>0</v>
      </c>
      <c r="H5" s="8">
        <v>0</v>
      </c>
      <c r="I5" s="8">
        <v>43.600000000000023</v>
      </c>
      <c r="J5" s="8">
        <v>217.20000000000005</v>
      </c>
      <c r="K5" s="8">
        <v>610.29999999999995</v>
      </c>
      <c r="L5" s="21">
        <v>208.64000000000004</v>
      </c>
      <c r="M5" s="21">
        <v>159.13999999999999</v>
      </c>
      <c r="N5" s="37">
        <f t="shared" ref="N5:N8" si="0">SUM(V16:Y16)</f>
        <v>143.13069999999991</v>
      </c>
      <c r="O5" s="37">
        <f>SUM(Z16:AC16)</f>
        <v>136.33639999999991</v>
      </c>
      <c r="P5" s="7">
        <f>SUM(AD16:AG16)</f>
        <v>84.748700000000014</v>
      </c>
      <c r="Q5" s="7">
        <f>SUM(AH16:AK16)</f>
        <v>29.616000000000003</v>
      </c>
      <c r="R5" s="7">
        <f>SUM(AL16:AO16)</f>
        <v>75.026881000000003</v>
      </c>
      <c r="S5" s="7">
        <f>SUM(AP16:AS16)</f>
        <v>9.9000000000000005E-2</v>
      </c>
    </row>
    <row r="6" spans="1:49" x14ac:dyDescent="0.3">
      <c r="A6" s="71" t="s">
        <v>4</v>
      </c>
      <c r="B6" s="5">
        <f t="shared" ref="B6:K6" si="1">IFERROR(B5/(B5+B4),0)</f>
        <v>0</v>
      </c>
      <c r="C6" s="5">
        <f t="shared" si="1"/>
        <v>0</v>
      </c>
      <c r="D6" s="5">
        <f t="shared" si="1"/>
        <v>0</v>
      </c>
      <c r="E6" s="5">
        <f t="shared" si="1"/>
        <v>0</v>
      </c>
      <c r="F6" s="5">
        <f t="shared" si="1"/>
        <v>0</v>
      </c>
      <c r="G6" s="5">
        <f t="shared" si="1"/>
        <v>0</v>
      </c>
      <c r="H6" s="5">
        <f t="shared" si="1"/>
        <v>0</v>
      </c>
      <c r="I6" s="5">
        <f t="shared" si="1"/>
        <v>1.821524064171124E-2</v>
      </c>
      <c r="J6" s="5">
        <f t="shared" si="1"/>
        <v>9.5338425072425625E-2</v>
      </c>
      <c r="K6" s="5">
        <f t="shared" si="1"/>
        <v>0.2500922017784698</v>
      </c>
      <c r="L6" s="18">
        <v>8.9077350939316929E-2</v>
      </c>
      <c r="M6" s="18">
        <v>6.361096343788597E-2</v>
      </c>
      <c r="N6" s="41">
        <f t="shared" ref="N6:S6" si="2">N5/(N4+N5)</f>
        <v>6.5099335697116387E-2</v>
      </c>
      <c r="O6" s="41">
        <f t="shared" si="2"/>
        <v>9.2125762486836849E-2</v>
      </c>
      <c r="P6" s="41">
        <f t="shared" si="2"/>
        <v>5.4676026829921794E-2</v>
      </c>
      <c r="Q6" s="41">
        <f t="shared" si="2"/>
        <v>2.9276249128859587E-2</v>
      </c>
      <c r="R6" s="41">
        <f t="shared" si="2"/>
        <v>8.447918227904247E-2</v>
      </c>
      <c r="S6" s="41">
        <f t="shared" si="2"/>
        <v>4.8358497662672617E-4</v>
      </c>
      <c r="X6"/>
      <c r="Y6"/>
      <c r="Z6"/>
      <c r="AA6"/>
      <c r="AB6"/>
      <c r="AC6"/>
      <c r="AD6"/>
      <c r="AE6"/>
      <c r="AF6"/>
      <c r="AG6"/>
      <c r="AH6"/>
      <c r="AI6"/>
    </row>
    <row r="7" spans="1:49" s="7" customFormat="1" x14ac:dyDescent="0.3">
      <c r="A7" s="70" t="s">
        <v>3</v>
      </c>
      <c r="B7" s="8">
        <v>0</v>
      </c>
      <c r="C7" s="8">
        <v>0</v>
      </c>
      <c r="D7" s="8">
        <v>0</v>
      </c>
      <c r="E7" s="8">
        <v>0</v>
      </c>
      <c r="F7" s="8">
        <v>0</v>
      </c>
      <c r="G7" s="8">
        <v>0</v>
      </c>
      <c r="H7" s="8">
        <v>0</v>
      </c>
      <c r="I7" s="8">
        <v>0</v>
      </c>
      <c r="J7" s="8">
        <v>0</v>
      </c>
      <c r="K7" s="8">
        <v>0</v>
      </c>
      <c r="L7" s="21">
        <v>0</v>
      </c>
      <c r="M7" s="21">
        <v>0</v>
      </c>
      <c r="N7" s="37">
        <f t="shared" si="0"/>
        <v>0</v>
      </c>
      <c r="O7" s="37">
        <f>SUM(Z18:AC18)</f>
        <v>0</v>
      </c>
      <c r="P7" s="7">
        <f>SUM(AD18:AG18)</f>
        <v>0</v>
      </c>
      <c r="Q7" s="7">
        <f>SUM(AH18:AK18)</f>
        <v>0</v>
      </c>
      <c r="R7" s="7">
        <f>SUM(AL18:AO18)</f>
        <v>0</v>
      </c>
      <c r="S7" s="7">
        <f>SUM(AP18:AS18)</f>
        <v>0</v>
      </c>
    </row>
    <row r="8" spans="1:49" s="7" customFormat="1" x14ac:dyDescent="0.3">
      <c r="A8" s="70" t="s">
        <v>2</v>
      </c>
      <c r="B8" s="8">
        <v>10.096065593832222</v>
      </c>
      <c r="C8" s="8">
        <v>17.38913172087787</v>
      </c>
      <c r="D8" s="8">
        <v>15.024865517766621</v>
      </c>
      <c r="E8" s="8">
        <v>11.214747070406816</v>
      </c>
      <c r="F8" s="8">
        <v>24.545730635749816</v>
      </c>
      <c r="G8" s="8">
        <v>43.294732926992438</v>
      </c>
      <c r="H8" s="8">
        <v>71.560348959073792</v>
      </c>
      <c r="I8" s="8">
        <v>150.16929837578618</v>
      </c>
      <c r="J8" s="8">
        <v>389.92911275851458</v>
      </c>
      <c r="K8" s="8">
        <v>461.29447871376016</v>
      </c>
      <c r="L8" s="21">
        <v>560.4061660353201</v>
      </c>
      <c r="M8" s="21">
        <v>776.69418803532005</v>
      </c>
      <c r="N8" s="37">
        <f t="shared" si="0"/>
        <v>1063.537</v>
      </c>
      <c r="O8" s="37">
        <f>SUM(Z19:AC19)</f>
        <v>1076.884</v>
      </c>
      <c r="P8" s="7">
        <f>SUM(AD19:AG19)</f>
        <v>1133.2809999999999</v>
      </c>
      <c r="Q8" s="7">
        <f>SUM(AH19:AK19)</f>
        <v>1360.1453728432714</v>
      </c>
      <c r="R8" s="7">
        <f>SUM(AL19:AO19)</f>
        <v>1349.7693173725822</v>
      </c>
      <c r="S8" s="7">
        <f>SUM(AP19:AS19)</f>
        <v>1361.1335934762983</v>
      </c>
    </row>
    <row r="9" spans="1:49" x14ac:dyDescent="0.3">
      <c r="A9" s="71" t="s">
        <v>1</v>
      </c>
      <c r="B9" s="5">
        <f t="shared" ref="B9:K9" si="3">IFERROR(B5/(B4+B5+B8+B7),0)</f>
        <v>0</v>
      </c>
      <c r="C9" s="5">
        <f t="shared" si="3"/>
        <v>0</v>
      </c>
      <c r="D9" s="5">
        <f t="shared" si="3"/>
        <v>0</v>
      </c>
      <c r="E9" s="5">
        <f t="shared" si="3"/>
        <v>0</v>
      </c>
      <c r="F9" s="5">
        <f t="shared" si="3"/>
        <v>0</v>
      </c>
      <c r="G9" s="5">
        <f t="shared" si="3"/>
        <v>0</v>
      </c>
      <c r="H9" s="5">
        <f t="shared" si="3"/>
        <v>0</v>
      </c>
      <c r="I9" s="5">
        <f t="shared" si="3"/>
        <v>1.7139919106594657E-2</v>
      </c>
      <c r="J9" s="5">
        <f t="shared" si="3"/>
        <v>8.1405355895780546E-2</v>
      </c>
      <c r="K9" s="5">
        <f t="shared" si="3"/>
        <v>0.21033263072327671</v>
      </c>
      <c r="L9" s="18">
        <v>7.1879388441378464E-2</v>
      </c>
      <c r="M9" s="18">
        <v>4.8541021305273907E-2</v>
      </c>
      <c r="N9" s="18">
        <f t="shared" ref="N9:S9" si="4">N5/(N4+N5+N7+N8)</f>
        <v>4.3875678888740804E-2</v>
      </c>
      <c r="O9" s="41">
        <f t="shared" si="4"/>
        <v>5.3323510555314417E-2</v>
      </c>
      <c r="P9" s="41">
        <f t="shared" si="4"/>
        <v>3.1583797647125648E-2</v>
      </c>
      <c r="Q9" s="41">
        <f t="shared" si="4"/>
        <v>1.2486980223174217E-2</v>
      </c>
      <c r="R9" s="41">
        <f t="shared" si="4"/>
        <v>3.3525870175964104E-2</v>
      </c>
      <c r="S9" s="41">
        <f t="shared" si="4"/>
        <v>6.3224261315486275E-5</v>
      </c>
      <c r="X9"/>
      <c r="Y9"/>
      <c r="Z9"/>
      <c r="AA9"/>
      <c r="AB9"/>
      <c r="AC9"/>
      <c r="AD9"/>
      <c r="AE9"/>
      <c r="AF9"/>
      <c r="AG9"/>
      <c r="AH9"/>
      <c r="AI9"/>
    </row>
    <row r="10" spans="1:49" s="11" customFormat="1" ht="402" customHeight="1" x14ac:dyDescent="0.3"/>
    <row r="11" spans="1:49" s="11" customFormat="1" ht="397.5" customHeight="1" x14ac:dyDescent="0.3"/>
    <row r="12" spans="1:49" s="11" customFormat="1" ht="17.399999999999999" x14ac:dyDescent="0.3">
      <c r="A12" s="33"/>
      <c r="B12" s="80">
        <v>2012</v>
      </c>
      <c r="C12" s="81"/>
      <c r="D12" s="81"/>
      <c r="E12" s="82"/>
      <c r="F12" s="80">
        <v>2013</v>
      </c>
      <c r="G12" s="83"/>
      <c r="H12" s="83"/>
      <c r="I12" s="84"/>
      <c r="J12" s="76">
        <v>2014</v>
      </c>
      <c r="K12" s="77"/>
      <c r="L12" s="77"/>
      <c r="M12" s="78"/>
      <c r="N12" s="76">
        <v>2015</v>
      </c>
      <c r="O12" s="77"/>
      <c r="P12" s="77"/>
      <c r="Q12" s="78"/>
      <c r="R12" s="76">
        <v>2016</v>
      </c>
      <c r="S12" s="77"/>
      <c r="T12" s="77"/>
      <c r="U12" s="78"/>
      <c r="V12" s="76">
        <v>2017</v>
      </c>
      <c r="W12" s="77"/>
      <c r="X12" s="77"/>
      <c r="Y12" s="78"/>
      <c r="Z12" s="76">
        <v>2018</v>
      </c>
      <c r="AA12" s="77"/>
      <c r="AB12" s="77"/>
      <c r="AC12" s="78"/>
      <c r="AD12" s="76">
        <v>2019</v>
      </c>
      <c r="AE12" s="77"/>
      <c r="AF12" s="77"/>
      <c r="AG12" s="78"/>
      <c r="AH12" s="76">
        <v>2020</v>
      </c>
      <c r="AI12" s="77"/>
      <c r="AJ12" s="77"/>
      <c r="AK12" s="78"/>
      <c r="AL12" s="76">
        <v>2021</v>
      </c>
      <c r="AM12" s="77"/>
      <c r="AN12" s="77"/>
      <c r="AO12" s="78"/>
      <c r="AP12" s="76">
        <v>2022</v>
      </c>
      <c r="AQ12" s="77"/>
      <c r="AR12" s="77"/>
      <c r="AS12" s="78"/>
      <c r="AT12" s="76">
        <v>2023</v>
      </c>
      <c r="AU12" s="77"/>
      <c r="AV12" s="77"/>
      <c r="AW12" s="78"/>
    </row>
    <row r="13" spans="1:49" s="11" customFormat="1" ht="25.5" customHeight="1" x14ac:dyDescent="0.3">
      <c r="A13" s="68" t="s">
        <v>33</v>
      </c>
      <c r="B13" s="34" t="s">
        <v>12</v>
      </c>
      <c r="C13" s="34" t="s">
        <v>13</v>
      </c>
      <c r="D13" s="34" t="s">
        <v>14</v>
      </c>
      <c r="E13" s="34" t="s">
        <v>15</v>
      </c>
      <c r="F13" s="34" t="s">
        <v>16</v>
      </c>
      <c r="G13" s="34" t="s">
        <v>17</v>
      </c>
      <c r="H13" s="34" t="s">
        <v>18</v>
      </c>
      <c r="I13" s="34" t="s">
        <v>19</v>
      </c>
      <c r="J13" s="32" t="s">
        <v>20</v>
      </c>
      <c r="K13" s="32" t="s">
        <v>21</v>
      </c>
      <c r="L13" s="32" t="s">
        <v>22</v>
      </c>
      <c r="M13" s="32" t="s">
        <v>23</v>
      </c>
      <c r="N13" s="35" t="s">
        <v>24</v>
      </c>
      <c r="O13" s="35" t="s">
        <v>25</v>
      </c>
      <c r="P13" s="35" t="s">
        <v>26</v>
      </c>
      <c r="Q13" s="35" t="s">
        <v>27</v>
      </c>
      <c r="R13" s="32" t="s">
        <v>28</v>
      </c>
      <c r="S13" s="32" t="s">
        <v>29</v>
      </c>
      <c r="T13" s="32" t="s">
        <v>30</v>
      </c>
      <c r="U13" s="32" t="s">
        <v>31</v>
      </c>
      <c r="V13" s="42" t="s">
        <v>34</v>
      </c>
      <c r="W13" s="43" t="s">
        <v>35</v>
      </c>
      <c r="X13" s="44" t="s">
        <v>36</v>
      </c>
      <c r="Y13" s="45" t="s">
        <v>37</v>
      </c>
      <c r="Z13" s="47" t="s">
        <v>38</v>
      </c>
      <c r="AA13" s="32" t="s">
        <v>39</v>
      </c>
      <c r="AB13" s="32" t="s">
        <v>40</v>
      </c>
      <c r="AC13" s="32" t="s">
        <v>41</v>
      </c>
      <c r="AD13" s="50" t="s">
        <v>42</v>
      </c>
      <c r="AE13" s="51" t="s">
        <v>43</v>
      </c>
      <c r="AF13" s="32" t="s">
        <v>44</v>
      </c>
      <c r="AG13" s="35" t="s">
        <v>45</v>
      </c>
      <c r="AH13" s="54" t="s">
        <v>50</v>
      </c>
      <c r="AI13" s="32" t="s">
        <v>51</v>
      </c>
      <c r="AJ13" s="56" t="s">
        <v>52</v>
      </c>
      <c r="AK13" s="36" t="s">
        <v>53</v>
      </c>
      <c r="AL13" s="60" t="s">
        <v>56</v>
      </c>
      <c r="AM13" s="61" t="s">
        <v>57</v>
      </c>
      <c r="AN13" s="60" t="s">
        <v>58</v>
      </c>
      <c r="AO13" s="36" t="s">
        <v>59</v>
      </c>
      <c r="AP13" s="66" t="s">
        <v>60</v>
      </c>
      <c r="AQ13" s="67" t="s">
        <v>61</v>
      </c>
      <c r="AR13" s="66" t="s">
        <v>62</v>
      </c>
      <c r="AS13" s="36" t="s">
        <v>63</v>
      </c>
      <c r="AT13" s="75" t="s">
        <v>64</v>
      </c>
      <c r="AU13" s="75" t="s">
        <v>65</v>
      </c>
    </row>
    <row r="14" spans="1:49" s="11" customFormat="1" x14ac:dyDescent="0.3">
      <c r="A14" s="72" t="s">
        <v>47</v>
      </c>
      <c r="B14" s="9"/>
      <c r="C14" s="9"/>
      <c r="D14" s="9"/>
      <c r="E14" s="9"/>
      <c r="F14" s="9"/>
      <c r="G14" s="9"/>
      <c r="H14" s="9"/>
      <c r="I14" s="9"/>
      <c r="J14" s="9"/>
      <c r="K14" s="9"/>
      <c r="L14" s="9"/>
      <c r="M14" s="9"/>
      <c r="N14" s="9"/>
      <c r="O14" s="9"/>
      <c r="P14" s="9"/>
      <c r="Q14" s="9"/>
      <c r="R14" s="9"/>
      <c r="S14" s="9"/>
      <c r="T14" s="9"/>
      <c r="U14" s="9"/>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row>
    <row r="15" spans="1:49" s="11" customFormat="1" x14ac:dyDescent="0.3">
      <c r="A15" s="70" t="s">
        <v>6</v>
      </c>
      <c r="B15" s="21">
        <v>575</v>
      </c>
      <c r="C15" s="21">
        <v>678</v>
      </c>
      <c r="D15" s="21">
        <v>560</v>
      </c>
      <c r="E15" s="21">
        <v>537</v>
      </c>
      <c r="F15" s="21">
        <v>529</v>
      </c>
      <c r="G15" s="21">
        <v>502</v>
      </c>
      <c r="H15" s="21">
        <v>572</v>
      </c>
      <c r="I15" s="21">
        <v>458</v>
      </c>
      <c r="J15" s="21">
        <v>476</v>
      </c>
      <c r="K15" s="21">
        <v>520</v>
      </c>
      <c r="L15" s="21">
        <v>428</v>
      </c>
      <c r="M15" s="21">
        <v>406</v>
      </c>
      <c r="N15" s="21">
        <v>425</v>
      </c>
      <c r="O15" s="21">
        <v>723.19899999999996</v>
      </c>
      <c r="P15" s="21">
        <v>489.54500000000002</v>
      </c>
      <c r="Q15" s="21">
        <v>495.85</v>
      </c>
      <c r="R15" s="21">
        <v>671.03</v>
      </c>
      <c r="S15" s="21">
        <v>574</v>
      </c>
      <c r="T15" s="21">
        <v>606.6</v>
      </c>
      <c r="U15" s="21">
        <v>491</v>
      </c>
      <c r="V15" s="21">
        <v>548.35299999999995</v>
      </c>
      <c r="W15" s="21">
        <v>604.16700000000003</v>
      </c>
      <c r="X15" s="21">
        <v>575</v>
      </c>
      <c r="Y15" s="21">
        <v>328</v>
      </c>
      <c r="Z15" s="21">
        <v>234.55799999999999</v>
      </c>
      <c r="AA15" s="21">
        <v>433</v>
      </c>
      <c r="AB15" s="21">
        <v>321</v>
      </c>
      <c r="AC15" s="21">
        <v>355</v>
      </c>
      <c r="AD15" s="21">
        <v>356.267</v>
      </c>
      <c r="AE15" s="21">
        <v>432</v>
      </c>
      <c r="AF15" s="21">
        <v>365</v>
      </c>
      <c r="AG15" s="21">
        <v>312</v>
      </c>
      <c r="AH15" s="21">
        <v>249.74700000000001</v>
      </c>
      <c r="AI15" s="21">
        <v>345</v>
      </c>
      <c r="AJ15" s="21">
        <v>125.242</v>
      </c>
      <c r="AK15" s="21">
        <v>262</v>
      </c>
      <c r="AL15" s="37">
        <v>222</v>
      </c>
      <c r="AM15" s="37">
        <v>310.084</v>
      </c>
      <c r="AN15" s="37">
        <v>169.72</v>
      </c>
      <c r="AO15" s="37">
        <v>111.28</v>
      </c>
      <c r="AP15" s="37">
        <v>104.562</v>
      </c>
      <c r="AQ15" s="37">
        <v>85.850999999999999</v>
      </c>
      <c r="AR15" s="37">
        <v>14.209</v>
      </c>
      <c r="AS15" s="37">
        <v>0</v>
      </c>
      <c r="AT15" s="37">
        <v>0</v>
      </c>
      <c r="AU15" s="37">
        <v>0</v>
      </c>
    </row>
    <row r="16" spans="1:49" s="11" customFormat="1" x14ac:dyDescent="0.3">
      <c r="A16" s="70" t="s">
        <v>5</v>
      </c>
      <c r="B16" s="20">
        <v>0</v>
      </c>
      <c r="C16" s="20">
        <v>0</v>
      </c>
      <c r="D16" s="20">
        <v>34.899999999999977</v>
      </c>
      <c r="E16" s="20">
        <v>8.7000000000000455</v>
      </c>
      <c r="F16" s="20">
        <v>19</v>
      </c>
      <c r="G16" s="20">
        <v>25.700000000000045</v>
      </c>
      <c r="H16" s="21">
        <v>110.70000000000005</v>
      </c>
      <c r="I16" s="21">
        <v>61.799999999999955</v>
      </c>
      <c r="J16" s="19">
        <v>99.5</v>
      </c>
      <c r="K16" s="21">
        <v>141.79999999999995</v>
      </c>
      <c r="L16" s="21">
        <v>202</v>
      </c>
      <c r="M16" s="21">
        <v>167</v>
      </c>
      <c r="N16" s="21">
        <v>101</v>
      </c>
      <c r="O16" s="21">
        <v>9.2000000000000455</v>
      </c>
      <c r="P16" s="21">
        <v>59.569999999999993</v>
      </c>
      <c r="Q16" s="21">
        <v>38.869999999999997</v>
      </c>
      <c r="R16" s="21">
        <v>41.57</v>
      </c>
      <c r="S16" s="21">
        <v>55.36</v>
      </c>
      <c r="T16" s="21">
        <v>39.51</v>
      </c>
      <c r="U16" s="21">
        <v>22.7</v>
      </c>
      <c r="V16" s="21">
        <v>14.460000000000006</v>
      </c>
      <c r="W16" s="21">
        <v>16.787000000000003</v>
      </c>
      <c r="X16" s="21">
        <v>30.968</v>
      </c>
      <c r="Y16" s="21">
        <v>80.915699999999902</v>
      </c>
      <c r="Z16" s="21">
        <v>70.956399999999903</v>
      </c>
      <c r="AA16" s="21">
        <v>39.370000000000005</v>
      </c>
      <c r="AB16" s="21">
        <v>8.51</v>
      </c>
      <c r="AC16" s="21">
        <v>17.5</v>
      </c>
      <c r="AD16" s="21">
        <v>23.706900000000001</v>
      </c>
      <c r="AE16" s="21">
        <v>33.821800000000003</v>
      </c>
      <c r="AF16" s="21">
        <v>17.79</v>
      </c>
      <c r="AG16" s="21">
        <v>9.43</v>
      </c>
      <c r="AH16" s="21">
        <v>0</v>
      </c>
      <c r="AI16" s="21">
        <v>5.19</v>
      </c>
      <c r="AJ16" s="21">
        <v>22.6</v>
      </c>
      <c r="AK16" s="21">
        <v>1.8260000000000001</v>
      </c>
      <c r="AL16" s="37">
        <v>33.623000000000005</v>
      </c>
      <c r="AM16" s="37">
        <v>8.3890000000000011</v>
      </c>
      <c r="AN16" s="37">
        <v>14.874000000000001</v>
      </c>
      <c r="AO16" s="37">
        <v>18.140881</v>
      </c>
      <c r="AP16" s="37">
        <v>9.9000000000000005E-2</v>
      </c>
      <c r="AQ16" s="37">
        <v>0</v>
      </c>
      <c r="AR16" s="37">
        <v>0</v>
      </c>
      <c r="AS16" s="37">
        <v>0</v>
      </c>
      <c r="AT16" s="37">
        <v>0</v>
      </c>
      <c r="AU16" s="37">
        <v>0</v>
      </c>
    </row>
    <row r="17" spans="1:47" s="11" customFormat="1" x14ac:dyDescent="0.3">
      <c r="A17" s="71" t="s">
        <v>4</v>
      </c>
      <c r="B17" s="18">
        <f t="shared" ref="B17:M17" si="5">IFERROR(B16/(B16+B15),0)</f>
        <v>0</v>
      </c>
      <c r="C17" s="18">
        <f t="shared" si="5"/>
        <v>0</v>
      </c>
      <c r="D17" s="18">
        <f t="shared" si="5"/>
        <v>5.8665321902840781E-2</v>
      </c>
      <c r="E17" s="18">
        <f t="shared" si="5"/>
        <v>1.5942825728422292E-2</v>
      </c>
      <c r="F17" s="18">
        <f t="shared" si="5"/>
        <v>3.4671532846715328E-2</v>
      </c>
      <c r="G17" s="18">
        <f t="shared" si="5"/>
        <v>4.8701913966268794E-2</v>
      </c>
      <c r="H17" s="18">
        <f t="shared" si="5"/>
        <v>0.16215028563058451</v>
      </c>
      <c r="I17" s="18">
        <f t="shared" si="5"/>
        <v>0.1188918814928818</v>
      </c>
      <c r="J17" s="18">
        <f t="shared" si="5"/>
        <v>0.17289313640312773</v>
      </c>
      <c r="K17" s="18">
        <f t="shared" si="5"/>
        <v>0.21426412813538828</v>
      </c>
      <c r="L17" s="18">
        <f t="shared" si="5"/>
        <v>0.32063492063492066</v>
      </c>
      <c r="M17" s="18">
        <f t="shared" si="5"/>
        <v>0.29144851657940662</v>
      </c>
      <c r="N17" s="18">
        <v>0.1925</v>
      </c>
      <c r="O17" s="18">
        <v>1.2561458986153785E-2</v>
      </c>
      <c r="P17" s="18">
        <v>0.1084836509656447</v>
      </c>
      <c r="Q17" s="18">
        <v>7.2692250149611004E-2</v>
      </c>
      <c r="R17" s="18">
        <v>5.8335672186359808E-2</v>
      </c>
      <c r="S17" s="18">
        <v>8.7962374475657815E-2</v>
      </c>
      <c r="T17" s="18">
        <v>6.1150578074940794E-2</v>
      </c>
      <c r="U17" s="18">
        <v>4.4189215495425344E-2</v>
      </c>
      <c r="V17" s="18">
        <v>2.5692370289954223E-2</v>
      </c>
      <c r="W17" s="18">
        <v>2.7034208653136948E-2</v>
      </c>
      <c r="X17" s="18">
        <v>5.1105008845351574E-2</v>
      </c>
      <c r="Y17" s="18">
        <v>0.19787868257442773</v>
      </c>
      <c r="Z17" s="18">
        <v>0.23225222771823495</v>
      </c>
      <c r="AA17" s="18">
        <v>8.3345682409975239E-2</v>
      </c>
      <c r="AB17" s="18">
        <v>2.582622682164426E-2</v>
      </c>
      <c r="AC17" s="18">
        <v>4.6979865771812082E-2</v>
      </c>
      <c r="AD17" s="18">
        <v>6.2390864214621054E-2</v>
      </c>
      <c r="AE17" s="18">
        <v>7.2606735021847418E-2</v>
      </c>
      <c r="AF17" s="18">
        <v>4.6474568301157287E-2</v>
      </c>
      <c r="AG17" s="18">
        <v>2.9337647388233828E-2</v>
      </c>
      <c r="AH17" s="18">
        <v>0</v>
      </c>
      <c r="AI17" s="18">
        <v>1.4820526000171337E-2</v>
      </c>
      <c r="AJ17" s="18">
        <v>0.15286589737692943</v>
      </c>
      <c r="AK17" s="18">
        <v>6.9212283853752089E-3</v>
      </c>
      <c r="AL17" s="41">
        <v>0.13153354745073803</v>
      </c>
      <c r="AM17" s="41">
        <v>2.6341322498296561E-2</v>
      </c>
      <c r="AN17" s="41">
        <v>8.0576833483211804E-2</v>
      </c>
      <c r="AO17" s="41">
        <v>0.14016966087566657</v>
      </c>
      <c r="AP17" s="41">
        <v>9.4591108435807035E-4</v>
      </c>
      <c r="AQ17" s="41">
        <v>0</v>
      </c>
      <c r="AR17" s="41">
        <v>0</v>
      </c>
      <c r="AS17" s="41" t="e">
        <v>#DIV/0!</v>
      </c>
      <c r="AT17" s="41" t="e">
        <v>#DIV/0!</v>
      </c>
      <c r="AU17" s="41" t="e">
        <v>#DIV/0!</v>
      </c>
    </row>
    <row r="18" spans="1:47" s="11" customFormat="1" x14ac:dyDescent="0.3">
      <c r="A18" s="70" t="s">
        <v>3</v>
      </c>
      <c r="B18" s="20">
        <v>0</v>
      </c>
      <c r="C18" s="20">
        <v>0</v>
      </c>
      <c r="D18" s="20">
        <v>0</v>
      </c>
      <c r="E18" s="20">
        <v>0</v>
      </c>
      <c r="F18" s="20">
        <v>0</v>
      </c>
      <c r="G18" s="20">
        <v>0</v>
      </c>
      <c r="H18" s="20">
        <v>0</v>
      </c>
      <c r="I18" s="20">
        <v>0</v>
      </c>
      <c r="J18" s="19">
        <v>0</v>
      </c>
      <c r="K18" s="19">
        <v>0</v>
      </c>
      <c r="L18" s="19">
        <v>0</v>
      </c>
      <c r="M18" s="19">
        <v>0</v>
      </c>
      <c r="N18" s="19">
        <v>0</v>
      </c>
      <c r="O18" s="19">
        <v>0</v>
      </c>
      <c r="P18" s="19">
        <v>0</v>
      </c>
      <c r="Q18" s="19">
        <v>0</v>
      </c>
      <c r="R18" s="19">
        <v>0</v>
      </c>
      <c r="S18" s="19">
        <v>0</v>
      </c>
      <c r="T18" s="19">
        <v>0</v>
      </c>
      <c r="U18" s="19">
        <v>0</v>
      </c>
      <c r="V18" s="19">
        <v>0</v>
      </c>
      <c r="W18" s="19">
        <v>0</v>
      </c>
      <c r="X18" s="19">
        <v>0</v>
      </c>
      <c r="Y18" s="19">
        <v>0</v>
      </c>
      <c r="Z18" s="19">
        <v>0</v>
      </c>
      <c r="AA18" s="19">
        <v>0</v>
      </c>
      <c r="AB18" s="19">
        <v>0</v>
      </c>
      <c r="AC18" s="19">
        <v>0</v>
      </c>
      <c r="AD18" s="19">
        <v>0</v>
      </c>
      <c r="AE18" s="19">
        <v>0</v>
      </c>
      <c r="AF18" s="19">
        <v>0</v>
      </c>
      <c r="AG18" s="19">
        <v>0</v>
      </c>
      <c r="AH18" s="19">
        <v>0</v>
      </c>
      <c r="AI18" s="19">
        <v>0</v>
      </c>
      <c r="AJ18" s="19">
        <v>0</v>
      </c>
      <c r="AK18" s="19">
        <v>0</v>
      </c>
      <c r="AL18" s="19">
        <v>0</v>
      </c>
      <c r="AM18" s="19">
        <v>0</v>
      </c>
      <c r="AN18" s="19">
        <v>0</v>
      </c>
      <c r="AO18" s="19">
        <v>0</v>
      </c>
      <c r="AP18" s="19">
        <v>0</v>
      </c>
      <c r="AQ18" s="19">
        <v>0</v>
      </c>
      <c r="AR18" s="19">
        <v>0</v>
      </c>
      <c r="AS18" s="19">
        <v>0</v>
      </c>
      <c r="AT18" s="19">
        <v>0</v>
      </c>
      <c r="AU18" s="19">
        <v>0</v>
      </c>
    </row>
    <row r="19" spans="1:47" s="11" customFormat="1" x14ac:dyDescent="0.3">
      <c r="A19" s="70" t="s">
        <v>2</v>
      </c>
      <c r="B19" s="20">
        <v>20.01600285971481</v>
      </c>
      <c r="C19" s="20">
        <v>25.114626510025325</v>
      </c>
      <c r="D19" s="20">
        <v>30.153828039930247</v>
      </c>
      <c r="E19" s="20">
        <v>74.884840966115789</v>
      </c>
      <c r="F19" s="20">
        <v>85.746002292231225</v>
      </c>
      <c r="G19" s="20">
        <v>96.194343672550048</v>
      </c>
      <c r="H19" s="20">
        <v>102.61526845776976</v>
      </c>
      <c r="I19" s="20">
        <v>105.37349833596356</v>
      </c>
      <c r="J19" s="19">
        <v>115.32361967844004</v>
      </c>
      <c r="K19" s="19">
        <v>115.32361967844004</v>
      </c>
      <c r="L19" s="19">
        <v>115.32361967844004</v>
      </c>
      <c r="M19" s="19">
        <v>115.32361967844004</v>
      </c>
      <c r="N19" s="19">
        <v>127</v>
      </c>
      <c r="O19" s="19">
        <v>136.66509667844005</v>
      </c>
      <c r="P19" s="19">
        <v>143.40744967844003</v>
      </c>
      <c r="Q19" s="19">
        <v>153.33361967844004</v>
      </c>
      <c r="R19" s="19">
        <v>153.33361967844004</v>
      </c>
      <c r="S19" s="19">
        <v>172.33764167844001</v>
      </c>
      <c r="T19" s="19">
        <v>184.60492667843999</v>
      </c>
      <c r="U19" s="19">
        <v>266.41800000000001</v>
      </c>
      <c r="V19" s="19">
        <v>250.13800000000001</v>
      </c>
      <c r="W19" s="19">
        <v>261.56700000000001</v>
      </c>
      <c r="X19" s="19">
        <v>270.5</v>
      </c>
      <c r="Y19" s="19">
        <v>281.33199999999999</v>
      </c>
      <c r="Z19" s="19">
        <v>227.01499999999999</v>
      </c>
      <c r="AA19" s="19">
        <v>281</v>
      </c>
      <c r="AB19" s="19">
        <v>284.185</v>
      </c>
      <c r="AC19" s="19">
        <v>284.68400000000003</v>
      </c>
      <c r="AD19" s="19">
        <v>279.43900000000002</v>
      </c>
      <c r="AE19" s="19">
        <v>282.54399999999998</v>
      </c>
      <c r="AF19" s="19">
        <v>285.649</v>
      </c>
      <c r="AG19" s="19">
        <v>285.649</v>
      </c>
      <c r="AH19" s="19">
        <v>319.9008986335557</v>
      </c>
      <c r="AI19" s="19">
        <v>368.83158585394642</v>
      </c>
      <c r="AJ19" s="19">
        <v>365.62483647698662</v>
      </c>
      <c r="AK19" s="19">
        <v>305.78805187878265</v>
      </c>
      <c r="AL19" s="19">
        <v>307.53351929486251</v>
      </c>
      <c r="AM19" s="19">
        <v>379.56771485317626</v>
      </c>
      <c r="AN19" s="19">
        <v>365.81416511225899</v>
      </c>
      <c r="AO19" s="19">
        <v>296.85391811228448</v>
      </c>
      <c r="AP19" s="19">
        <v>330.28947442961532</v>
      </c>
      <c r="AQ19" s="19">
        <v>356.84411904668298</v>
      </c>
      <c r="AR19" s="19">
        <v>366</v>
      </c>
      <c r="AS19" s="19">
        <v>308</v>
      </c>
      <c r="AT19" s="19">
        <v>310.60042406074064</v>
      </c>
      <c r="AU19" s="19">
        <v>376.55473135546339</v>
      </c>
    </row>
    <row r="20" spans="1:47" s="11" customFormat="1" x14ac:dyDescent="0.3">
      <c r="A20" s="71" t="s">
        <v>1</v>
      </c>
      <c r="B20" s="18">
        <f t="shared" ref="B20:M20" si="6">IFERROR(B16/(B15+B16+B19+B18),0)</f>
        <v>0</v>
      </c>
      <c r="C20" s="18">
        <f t="shared" si="6"/>
        <v>0</v>
      </c>
      <c r="D20" s="18">
        <f t="shared" si="6"/>
        <v>5.5835191201757534E-2</v>
      </c>
      <c r="E20" s="18">
        <f t="shared" si="6"/>
        <v>1.4019034023544685E-2</v>
      </c>
      <c r="F20" s="18">
        <f t="shared" si="6"/>
        <v>2.9980465251501141E-2</v>
      </c>
      <c r="G20" s="18">
        <f t="shared" si="6"/>
        <v>4.1192872255768752E-2</v>
      </c>
      <c r="H20" s="18">
        <f t="shared" si="6"/>
        <v>0.14096249550501758</v>
      </c>
      <c r="I20" s="18">
        <f t="shared" si="6"/>
        <v>9.885255879286986E-2</v>
      </c>
      <c r="J20" s="18">
        <f t="shared" si="6"/>
        <v>0.14403097573055565</v>
      </c>
      <c r="K20" s="18">
        <f t="shared" si="6"/>
        <v>0.18246775211731986</v>
      </c>
      <c r="L20" s="18">
        <f t="shared" si="6"/>
        <v>0.27102321014212616</v>
      </c>
      <c r="M20" s="18">
        <f t="shared" si="6"/>
        <v>0.24261843590085774</v>
      </c>
      <c r="N20" s="18">
        <v>0.155</v>
      </c>
      <c r="O20" s="18">
        <v>1.0586100651450697E-2</v>
      </c>
      <c r="P20" s="18">
        <v>8.6018872063512483E-2</v>
      </c>
      <c r="Q20" s="18">
        <v>5.6492690232726024E-2</v>
      </c>
      <c r="R20" s="18">
        <v>4.8005989206697852E-2</v>
      </c>
      <c r="S20" s="18">
        <v>6.9053464949825602E-2</v>
      </c>
      <c r="T20" s="18">
        <v>4.9936493906663423E-2</v>
      </c>
      <c r="U20" s="18">
        <v>2.997024100298646E-2</v>
      </c>
      <c r="V20" s="18">
        <v>1.810915840003207E-2</v>
      </c>
      <c r="W20" s="18">
        <v>1.9390482526965559E-2</v>
      </c>
      <c r="X20" s="18">
        <v>3.6626848018923713E-2</v>
      </c>
      <c r="Y20" s="18">
        <v>0.13279410895866278</v>
      </c>
      <c r="Z20" s="18">
        <v>0.15372736273568841</v>
      </c>
      <c r="AA20" s="18">
        <v>5.514005602240897E-2</v>
      </c>
      <c r="AB20" s="18">
        <v>1.4061815808389172E-2</v>
      </c>
      <c r="AC20" s="18">
        <v>2.7357257645962696E-2</v>
      </c>
      <c r="AD20" s="18">
        <v>3.7292238865135774E-2</v>
      </c>
      <c r="AE20" s="18">
        <v>4.7333404241026451E-2</v>
      </c>
      <c r="AF20" s="18">
        <v>2.7341930902837014E-2</v>
      </c>
      <c r="AG20" s="18">
        <v>1.577849205804745E-2</v>
      </c>
      <c r="AH20" s="18">
        <v>0</v>
      </c>
      <c r="AI20" s="18">
        <v>7.2706225149609741E-3</v>
      </c>
      <c r="AJ20" s="18">
        <v>4.6040999962847481E-2</v>
      </c>
      <c r="AK20" s="18">
        <v>3.2159887724968078E-3</v>
      </c>
      <c r="AL20" s="41">
        <v>6.3495508357569244E-2</v>
      </c>
      <c r="AM20" s="41">
        <v>1.2164110984319066E-2</v>
      </c>
      <c r="AN20" s="41">
        <v>2.7774138363109113E-2</v>
      </c>
      <c r="AO20" s="41">
        <v>4.444835431445112E-2</v>
      </c>
      <c r="AP20" s="41">
        <v>2.2766394003804639E-4</v>
      </c>
      <c r="AQ20" s="41">
        <v>0</v>
      </c>
      <c r="AR20" s="41">
        <v>0</v>
      </c>
      <c r="AS20" s="41">
        <v>0</v>
      </c>
      <c r="AT20" s="41">
        <v>0</v>
      </c>
      <c r="AU20" s="41">
        <v>0</v>
      </c>
    </row>
    <row r="21" spans="1:47" s="11" customFormat="1" x14ac:dyDescent="0.3"/>
    <row r="48" spans="24:35" x14ac:dyDescent="0.3">
      <c r="X48"/>
      <c r="Y48"/>
      <c r="Z48"/>
      <c r="AA48"/>
      <c r="AB48" s="12"/>
      <c r="AC48" s="12"/>
      <c r="AD48" s="12"/>
      <c r="AE48"/>
      <c r="AF48" s="12"/>
      <c r="AG48" s="12"/>
      <c r="AH48" s="12"/>
      <c r="AI48" s="12"/>
    </row>
    <row r="76" spans="24:35" x14ac:dyDescent="0.3">
      <c r="X76"/>
      <c r="Y76"/>
      <c r="Z76"/>
      <c r="AA76"/>
      <c r="AB76" s="12"/>
      <c r="AC76" s="12"/>
      <c r="AD76" s="12"/>
      <c r="AE76"/>
      <c r="AF76" s="12"/>
      <c r="AG76" s="12"/>
      <c r="AH76" s="12"/>
      <c r="AI76" s="12"/>
    </row>
  </sheetData>
  <mergeCells count="12">
    <mergeCell ref="AT12:AW12"/>
    <mergeCell ref="AP12:AS12"/>
    <mergeCell ref="B12:E12"/>
    <mergeCell ref="F12:I12"/>
    <mergeCell ref="J12:M12"/>
    <mergeCell ref="N12:Q12"/>
    <mergeCell ref="R12:U12"/>
    <mergeCell ref="AL12:AO12"/>
    <mergeCell ref="V12:Y12"/>
    <mergeCell ref="Z12:AC12"/>
    <mergeCell ref="AD12:AG12"/>
    <mergeCell ref="AH12:AK12"/>
  </mergeCells>
  <pageMargins left="0.7" right="0.7" top="0.75" bottom="0.75" header="0.3" footer="0.3"/>
  <pageSetup scale="2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C000"/>
    <pageSetUpPr fitToPage="1"/>
  </sheetPr>
  <dimension ref="A1:AW78"/>
  <sheetViews>
    <sheetView tabSelected="1" zoomScaleNormal="100" workbookViewId="0">
      <pane xSplit="1" topLeftCell="B1" activePane="topRight" state="frozen"/>
      <selection pane="topRight" activeCell="G10" sqref="G10"/>
    </sheetView>
  </sheetViews>
  <sheetFormatPr defaultRowHeight="14.4" x14ac:dyDescent="0.3"/>
  <cols>
    <col min="1" max="1" width="104.5546875" customWidth="1"/>
    <col min="2" max="11" width="11.109375" customWidth="1"/>
    <col min="12" max="13" width="11.109375" style="12" customWidth="1"/>
    <col min="14" max="17" width="11.109375" customWidth="1"/>
    <col min="18" max="18" width="11.44140625" bestFit="1" customWidth="1"/>
    <col min="19" max="22" width="11.109375" customWidth="1"/>
    <col min="23" max="33" width="11.109375" style="1" customWidth="1"/>
    <col min="34" max="34" width="11.44140625" style="1" customWidth="1"/>
    <col min="35" max="45" width="11.44140625" bestFit="1" customWidth="1"/>
    <col min="46" max="50" width="8.88671875" customWidth="1"/>
  </cols>
  <sheetData>
    <row r="1" spans="1:49" ht="18.75" customHeight="1" x14ac:dyDescent="0.3">
      <c r="A1" s="74" t="s">
        <v>32</v>
      </c>
      <c r="B1" s="2">
        <v>2005</v>
      </c>
      <c r="C1" s="2">
        <v>2006</v>
      </c>
      <c r="D1" s="2">
        <v>2007</v>
      </c>
      <c r="E1" s="2">
        <v>2008</v>
      </c>
      <c r="F1" s="2">
        <v>2009</v>
      </c>
      <c r="G1" s="2">
        <v>2010</v>
      </c>
      <c r="H1" s="2">
        <v>2011</v>
      </c>
      <c r="I1" s="2">
        <v>2012</v>
      </c>
      <c r="J1" s="2">
        <v>2013</v>
      </c>
      <c r="K1" s="2">
        <v>2014</v>
      </c>
      <c r="L1" s="26">
        <v>2015</v>
      </c>
      <c r="M1" s="23">
        <v>2016</v>
      </c>
      <c r="N1" s="46">
        <v>2017</v>
      </c>
      <c r="O1" s="48">
        <v>2018</v>
      </c>
      <c r="P1" s="52">
        <v>2019</v>
      </c>
      <c r="Q1" s="52">
        <v>2020</v>
      </c>
      <c r="R1" s="52">
        <v>2021</v>
      </c>
      <c r="S1" s="52">
        <v>2022</v>
      </c>
      <c r="W1"/>
      <c r="X1"/>
      <c r="Y1"/>
      <c r="Z1"/>
      <c r="AA1"/>
      <c r="AB1"/>
      <c r="AC1"/>
      <c r="AD1"/>
      <c r="AE1"/>
      <c r="AF1"/>
      <c r="AG1"/>
      <c r="AH1"/>
    </row>
    <row r="2" spans="1:49" ht="15.6" x14ac:dyDescent="0.3">
      <c r="A2" s="68"/>
      <c r="B2" s="3" t="s">
        <v>0</v>
      </c>
      <c r="C2" s="3" t="s">
        <v>0</v>
      </c>
      <c r="D2" s="3" t="s">
        <v>0</v>
      </c>
      <c r="E2" s="3" t="s">
        <v>0</v>
      </c>
      <c r="F2" s="3" t="s">
        <v>0</v>
      </c>
      <c r="G2" s="3" t="s">
        <v>0</v>
      </c>
      <c r="H2" s="3" t="s">
        <v>0</v>
      </c>
      <c r="I2" s="3" t="s">
        <v>0</v>
      </c>
      <c r="J2" s="3" t="s">
        <v>0</v>
      </c>
      <c r="K2" s="3" t="s">
        <v>0</v>
      </c>
      <c r="L2" s="3" t="s">
        <v>0</v>
      </c>
      <c r="M2" s="3" t="s">
        <v>0</v>
      </c>
      <c r="N2" s="39" t="s">
        <v>0</v>
      </c>
      <c r="O2" s="39" t="s">
        <v>0</v>
      </c>
      <c r="P2" s="39" t="s">
        <v>0</v>
      </c>
      <c r="Q2" s="39" t="s">
        <v>0</v>
      </c>
      <c r="R2" s="63" t="s">
        <v>0</v>
      </c>
      <c r="S2" s="63" t="s">
        <v>0</v>
      </c>
      <c r="W2"/>
      <c r="X2"/>
      <c r="Y2"/>
      <c r="Z2"/>
      <c r="AA2"/>
      <c r="AB2"/>
      <c r="AC2"/>
      <c r="AD2"/>
      <c r="AE2"/>
      <c r="AF2"/>
      <c r="AG2"/>
      <c r="AH2"/>
    </row>
    <row r="3" spans="1:49" x14ac:dyDescent="0.3">
      <c r="A3" s="69" t="s">
        <v>49</v>
      </c>
      <c r="B3" s="4"/>
      <c r="C3" s="4"/>
      <c r="D3" s="4"/>
      <c r="E3" s="4"/>
      <c r="F3" s="4"/>
      <c r="G3" s="4"/>
      <c r="H3" s="4"/>
      <c r="I3" s="4"/>
      <c r="J3" s="4"/>
      <c r="K3" s="4"/>
      <c r="L3" s="4"/>
      <c r="M3" s="4"/>
      <c r="N3" s="40"/>
      <c r="O3" s="40"/>
      <c r="Q3" s="12"/>
      <c r="W3"/>
      <c r="X3"/>
      <c r="Y3"/>
      <c r="Z3"/>
      <c r="AA3"/>
      <c r="AB3"/>
      <c r="AC3"/>
      <c r="AD3"/>
      <c r="AE3"/>
      <c r="AF3"/>
      <c r="AG3"/>
      <c r="AH3"/>
    </row>
    <row r="4" spans="1:49" s="7" customFormat="1" x14ac:dyDescent="0.3">
      <c r="A4" s="70" t="s">
        <v>6</v>
      </c>
      <c r="B4" s="8">
        <v>55082.394</v>
      </c>
      <c r="C4" s="8">
        <v>90081.401000000013</v>
      </c>
      <c r="D4" s="8">
        <v>185188.253</v>
      </c>
      <c r="E4" s="8">
        <v>181012.33699999997</v>
      </c>
      <c r="F4" s="8">
        <v>204058.00000000003</v>
      </c>
      <c r="G4" s="8">
        <v>179701.05600000001</v>
      </c>
      <c r="H4" s="8">
        <v>214699.584</v>
      </c>
      <c r="I4" s="8">
        <v>225637.98700000002</v>
      </c>
      <c r="J4" s="8">
        <v>201975.70752</v>
      </c>
      <c r="K4" s="8">
        <v>192465.80200000003</v>
      </c>
      <c r="L4" s="21">
        <v>209595.35699999999</v>
      </c>
      <c r="M4" s="21">
        <v>216088.17099999997</v>
      </c>
      <c r="N4" s="37">
        <v>159160.26</v>
      </c>
      <c r="O4" s="37">
        <v>217153.31899999999</v>
      </c>
      <c r="P4" s="37">
        <f>SUM(AD15:AG15)</f>
        <v>181038.236</v>
      </c>
      <c r="Q4" s="37">
        <f>SUM(AH15:AK15)</f>
        <v>183700.61900000001</v>
      </c>
      <c r="R4" s="37">
        <f>SUM(AL15:AO15)</f>
        <v>200615.73500000002</v>
      </c>
      <c r="S4" s="37">
        <f>SUM(AP15:AS15)</f>
        <v>170379.75082000002</v>
      </c>
    </row>
    <row r="5" spans="1:49" s="7" customFormat="1" x14ac:dyDescent="0.3">
      <c r="A5" s="70" t="s">
        <v>5</v>
      </c>
      <c r="B5" s="8">
        <v>0</v>
      </c>
      <c r="C5" s="8">
        <v>0</v>
      </c>
      <c r="D5" s="8">
        <v>0</v>
      </c>
      <c r="E5" s="8">
        <v>7.3820000000414439</v>
      </c>
      <c r="F5" s="8">
        <v>5825.7179999999644</v>
      </c>
      <c r="G5" s="8">
        <v>7313.6299999999756</v>
      </c>
      <c r="H5" s="8">
        <v>14917.406000000017</v>
      </c>
      <c r="I5" s="8">
        <v>10196.383999999969</v>
      </c>
      <c r="J5" s="8">
        <v>924.9264800000019</v>
      </c>
      <c r="K5" s="8">
        <v>467.97899999999936</v>
      </c>
      <c r="L5" s="21">
        <v>862.4199426673008</v>
      </c>
      <c r="M5" s="21">
        <v>2790.6094629820818</v>
      </c>
      <c r="N5" s="37">
        <v>5505.7545445181086</v>
      </c>
      <c r="O5" s="37">
        <v>2478.72227353684</v>
      </c>
      <c r="P5" s="37">
        <f>SUM(AD16:AG16)</f>
        <v>1425.8619812277318</v>
      </c>
      <c r="Q5" s="37">
        <f>SUM(AH16:AK16)</f>
        <v>2948.8489888159352</v>
      </c>
      <c r="R5" s="37">
        <f>SUM(AL16:AO16)</f>
        <v>917.18971696354413</v>
      </c>
      <c r="S5" s="37">
        <f>SUM(AP16:AS16)</f>
        <v>968</v>
      </c>
    </row>
    <row r="6" spans="1:49" x14ac:dyDescent="0.3">
      <c r="A6" s="71" t="s">
        <v>4</v>
      </c>
      <c r="B6" s="5">
        <f t="shared" ref="B6:K6" si="0">IFERROR(B5/(B5+B4),0)</f>
        <v>0</v>
      </c>
      <c r="C6" s="5">
        <f t="shared" si="0"/>
        <v>0</v>
      </c>
      <c r="D6" s="5">
        <f t="shared" si="0"/>
        <v>0</v>
      </c>
      <c r="E6" s="5">
        <f t="shared" si="0"/>
        <v>4.0780087610463276E-5</v>
      </c>
      <c r="F6" s="5">
        <f t="shared" si="0"/>
        <v>2.7756883933226135E-2</v>
      </c>
      <c r="G6" s="5">
        <f t="shared" si="0"/>
        <v>3.9107249577180134E-2</v>
      </c>
      <c r="H6" s="5">
        <f t="shared" si="0"/>
        <v>6.4966473081978893E-2</v>
      </c>
      <c r="I6" s="5">
        <f t="shared" si="0"/>
        <v>4.3235360294449909E-2</v>
      </c>
      <c r="J6" s="5">
        <f t="shared" si="0"/>
        <v>4.5585194179334201E-3</v>
      </c>
      <c r="K6" s="5">
        <f t="shared" si="0"/>
        <v>2.4255938880915796E-3</v>
      </c>
      <c r="L6" s="18">
        <v>4.0978288148612371E-3</v>
      </c>
      <c r="M6" s="18">
        <v>1.2749566024990003E-2</v>
      </c>
      <c r="N6" s="41">
        <f t="shared" ref="N6:S6" si="1">N5/(N4+N5)</f>
        <v>3.3435888757905208E-2</v>
      </c>
      <c r="O6" s="41">
        <f t="shared" si="1"/>
        <v>1.1285795365575824E-2</v>
      </c>
      <c r="P6" s="41">
        <f t="shared" si="1"/>
        <v>7.814479653824433E-3</v>
      </c>
      <c r="Q6" s="41">
        <f t="shared" si="1"/>
        <v>1.5798860937512184E-2</v>
      </c>
      <c r="R6" s="41">
        <f t="shared" si="1"/>
        <v>4.5510663741503369E-3</v>
      </c>
      <c r="S6" s="41">
        <f t="shared" si="1"/>
        <v>5.6493300633801685E-3</v>
      </c>
      <c r="W6"/>
      <c r="X6"/>
      <c r="Y6"/>
      <c r="Z6"/>
      <c r="AA6"/>
      <c r="AB6"/>
      <c r="AC6"/>
      <c r="AD6"/>
      <c r="AE6"/>
      <c r="AF6"/>
      <c r="AG6"/>
      <c r="AH6"/>
    </row>
    <row r="7" spans="1:49" s="7" customFormat="1" x14ac:dyDescent="0.3">
      <c r="A7" s="70" t="s">
        <v>3</v>
      </c>
      <c r="B7" s="8">
        <v>209291.16799999998</v>
      </c>
      <c r="C7" s="8">
        <v>201729.74299999999</v>
      </c>
      <c r="D7" s="8">
        <v>213915.88400000002</v>
      </c>
      <c r="E7" s="8">
        <v>217200.26400000002</v>
      </c>
      <c r="F7" s="8">
        <v>163324.34900000002</v>
      </c>
      <c r="G7" s="8">
        <v>191405.527</v>
      </c>
      <c r="H7" s="8">
        <v>220070.13800000001</v>
      </c>
      <c r="I7" s="8">
        <v>251177.47999999998</v>
      </c>
      <c r="J7" s="8">
        <v>265161.93299999996</v>
      </c>
      <c r="K7" s="8">
        <v>240411.71</v>
      </c>
      <c r="L7" s="21">
        <v>228878.973</v>
      </c>
      <c r="M7" s="21">
        <v>262010.54300000001</v>
      </c>
      <c r="N7" s="37">
        <v>314678.95</v>
      </c>
      <c r="O7" s="37">
        <v>123612.38499999999</v>
      </c>
      <c r="P7" s="37">
        <f>SUM(AD18:AG18)</f>
        <v>11469.59</v>
      </c>
      <c r="Q7" s="37">
        <f>SUM(AH18:AK18)</f>
        <v>15093.215</v>
      </c>
      <c r="R7" s="37">
        <f>SUM(AL18:AO18)</f>
        <v>192695.16700000002</v>
      </c>
      <c r="S7" s="37">
        <f>SUM(AP18:AS18)</f>
        <v>214442.978</v>
      </c>
    </row>
    <row r="8" spans="1:49" s="7" customFormat="1" x14ac:dyDescent="0.3">
      <c r="A8" s="70" t="s">
        <v>2</v>
      </c>
      <c r="B8" s="8">
        <v>2510.346</v>
      </c>
      <c r="C8" s="8">
        <v>3378.7650000000003</v>
      </c>
      <c r="D8" s="8">
        <v>4705.7929999999997</v>
      </c>
      <c r="E8" s="8">
        <v>5101.2879339035208</v>
      </c>
      <c r="F8" s="8">
        <v>10264.162312134351</v>
      </c>
      <c r="G8" s="8">
        <v>12514.659399785602</v>
      </c>
      <c r="H8" s="8">
        <v>18637.382000000001</v>
      </c>
      <c r="I8" s="8">
        <v>30246.757889366276</v>
      </c>
      <c r="J8" s="8">
        <v>50236.467475199999</v>
      </c>
      <c r="K8" s="8">
        <v>70262.437079999989</v>
      </c>
      <c r="L8" s="21">
        <v>83255.400865400006</v>
      </c>
      <c r="M8" s="21">
        <v>102758.82523729999</v>
      </c>
      <c r="N8" s="37">
        <v>121114.262</v>
      </c>
      <c r="O8" s="37">
        <v>143002.82175179996</v>
      </c>
      <c r="P8" s="37">
        <f>SUM(AD19:AG19)</f>
        <v>177534.44289448223</v>
      </c>
      <c r="Q8" s="37">
        <f>SUM(AH19:AK19)</f>
        <v>186444.03241196496</v>
      </c>
      <c r="R8" s="37">
        <f>SUM(AL19:AO19)</f>
        <v>195209.2435380074</v>
      </c>
      <c r="S8" s="37">
        <f>SUM(AP19:AS19)</f>
        <v>211851.9402508768</v>
      </c>
    </row>
    <row r="9" spans="1:49" x14ac:dyDescent="0.3">
      <c r="A9" s="71" t="s">
        <v>1</v>
      </c>
      <c r="B9" s="5">
        <f t="shared" ref="B9:K9" si="2">IFERROR(B5/(B4+B5+B8+B7),0)</f>
        <v>0</v>
      </c>
      <c r="C9" s="5">
        <f t="shared" si="2"/>
        <v>0</v>
      </c>
      <c r="D9" s="5">
        <f t="shared" si="2"/>
        <v>0</v>
      </c>
      <c r="E9" s="5">
        <f t="shared" si="2"/>
        <v>1.8303026723455924E-5</v>
      </c>
      <c r="F9" s="5">
        <f t="shared" si="2"/>
        <v>1.519202058112535E-2</v>
      </c>
      <c r="G9" s="5">
        <f t="shared" si="2"/>
        <v>1.8708052200881089E-2</v>
      </c>
      <c r="H9" s="5">
        <f t="shared" si="2"/>
        <v>3.1852712556086411E-2</v>
      </c>
      <c r="I9" s="5">
        <f t="shared" si="2"/>
        <v>1.9712352437967484E-2</v>
      </c>
      <c r="J9" s="5">
        <f t="shared" si="2"/>
        <v>1.7845421628780956E-3</v>
      </c>
      <c r="K9" s="5">
        <f t="shared" si="2"/>
        <v>9.2925264656607866E-4</v>
      </c>
      <c r="L9" s="18">
        <v>1.6502734327979646E-3</v>
      </c>
      <c r="M9" s="18">
        <v>4.781321536265387E-3</v>
      </c>
      <c r="N9" s="41">
        <f t="shared" ref="N9:S9" si="3">N5/(N4+N5+N7+N8)</f>
        <v>9.1692396438010446E-3</v>
      </c>
      <c r="O9" s="41">
        <f t="shared" si="3"/>
        <v>5.0976582049625952E-3</v>
      </c>
      <c r="P9" s="41">
        <f t="shared" si="3"/>
        <v>3.8384503614519038E-3</v>
      </c>
      <c r="Q9" s="41">
        <f t="shared" si="3"/>
        <v>7.5964706462749885E-3</v>
      </c>
      <c r="R9" s="41">
        <f t="shared" si="3"/>
        <v>1.5560427921770487E-3</v>
      </c>
      <c r="S9" s="41">
        <f t="shared" si="3"/>
        <v>1.619696936138944E-3</v>
      </c>
      <c r="W9"/>
      <c r="X9"/>
      <c r="Y9"/>
      <c r="Z9"/>
      <c r="AA9"/>
      <c r="AB9"/>
      <c r="AC9"/>
      <c r="AD9"/>
      <c r="AE9"/>
      <c r="AF9"/>
      <c r="AG9"/>
      <c r="AH9"/>
    </row>
    <row r="10" spans="1:49" s="12" customFormat="1" ht="394.5" customHeight="1" x14ac:dyDescent="0.3">
      <c r="A10" s="11"/>
      <c r="W10" s="1"/>
      <c r="X10" s="1"/>
      <c r="Y10" s="1"/>
      <c r="Z10" s="1"/>
      <c r="AA10" s="1"/>
      <c r="AB10" s="1"/>
      <c r="AC10" s="1"/>
      <c r="AD10" s="1"/>
      <c r="AE10" s="1"/>
      <c r="AF10" s="1"/>
      <c r="AG10" s="1"/>
      <c r="AH10" s="1"/>
    </row>
    <row r="11" spans="1:49" s="12" customFormat="1" ht="397.5" customHeight="1" x14ac:dyDescent="0.3">
      <c r="A11" s="11"/>
      <c r="W11" s="1"/>
      <c r="X11" s="1"/>
      <c r="Y11" s="1"/>
      <c r="Z11" s="1"/>
      <c r="AA11" s="1"/>
      <c r="AB11" s="1"/>
      <c r="AC11" s="1"/>
      <c r="AD11" s="1"/>
      <c r="AE11" s="1"/>
      <c r="AF11" s="1"/>
      <c r="AG11" s="1"/>
      <c r="AH11" s="1"/>
    </row>
    <row r="12" spans="1:49" s="12" customFormat="1" ht="17.399999999999999" x14ac:dyDescent="0.3">
      <c r="A12" s="17"/>
      <c r="B12" s="80">
        <v>2012</v>
      </c>
      <c r="C12" s="81"/>
      <c r="D12" s="81"/>
      <c r="E12" s="82"/>
      <c r="F12" s="80">
        <v>2013</v>
      </c>
      <c r="G12" s="83"/>
      <c r="H12" s="83"/>
      <c r="I12" s="84"/>
      <c r="J12" s="76">
        <v>2014</v>
      </c>
      <c r="K12" s="77"/>
      <c r="L12" s="77"/>
      <c r="M12" s="78"/>
      <c r="N12" s="76">
        <v>2015</v>
      </c>
      <c r="O12" s="77"/>
      <c r="P12" s="77"/>
      <c r="Q12" s="78"/>
      <c r="R12" s="76">
        <v>2016</v>
      </c>
      <c r="S12" s="77"/>
      <c r="T12" s="77"/>
      <c r="U12" s="78"/>
      <c r="V12" s="76">
        <v>2017</v>
      </c>
      <c r="W12" s="77"/>
      <c r="X12" s="77"/>
      <c r="Y12" s="78"/>
      <c r="Z12" s="76">
        <v>2018</v>
      </c>
      <c r="AA12" s="77"/>
      <c r="AB12" s="77"/>
      <c r="AC12" s="78"/>
      <c r="AD12" s="76">
        <v>2019</v>
      </c>
      <c r="AE12" s="77"/>
      <c r="AF12" s="77"/>
      <c r="AG12" s="78"/>
      <c r="AH12" s="76">
        <v>2020</v>
      </c>
      <c r="AI12" s="77"/>
      <c r="AJ12" s="77"/>
      <c r="AK12" s="78"/>
      <c r="AL12" s="76">
        <v>2021</v>
      </c>
      <c r="AM12" s="77"/>
      <c r="AN12" s="77"/>
      <c r="AO12" s="78"/>
      <c r="AP12" s="76">
        <v>2022</v>
      </c>
      <c r="AQ12" s="77"/>
      <c r="AR12" s="77"/>
      <c r="AS12" s="78"/>
      <c r="AT12" s="76">
        <v>2023</v>
      </c>
      <c r="AU12" s="77"/>
      <c r="AV12" s="77"/>
      <c r="AW12" s="78"/>
    </row>
    <row r="13" spans="1:49" s="12" customFormat="1" ht="17.399999999999999" x14ac:dyDescent="0.3">
      <c r="A13" s="68" t="s">
        <v>33</v>
      </c>
      <c r="B13" s="34" t="s">
        <v>12</v>
      </c>
      <c r="C13" s="34" t="s">
        <v>13</v>
      </c>
      <c r="D13" s="34" t="s">
        <v>14</v>
      </c>
      <c r="E13" s="34" t="s">
        <v>15</v>
      </c>
      <c r="F13" s="34" t="s">
        <v>16</v>
      </c>
      <c r="G13" s="34" t="s">
        <v>17</v>
      </c>
      <c r="H13" s="34" t="s">
        <v>18</v>
      </c>
      <c r="I13" s="34" t="s">
        <v>19</v>
      </c>
      <c r="J13" s="32" t="s">
        <v>20</v>
      </c>
      <c r="K13" s="32" t="s">
        <v>21</v>
      </c>
      <c r="L13" s="32" t="s">
        <v>22</v>
      </c>
      <c r="M13" s="32" t="s">
        <v>23</v>
      </c>
      <c r="N13" s="35" t="s">
        <v>24</v>
      </c>
      <c r="O13" s="35" t="s">
        <v>25</v>
      </c>
      <c r="P13" s="35" t="s">
        <v>26</v>
      </c>
      <c r="Q13" s="35" t="s">
        <v>27</v>
      </c>
      <c r="R13" s="32" t="s">
        <v>28</v>
      </c>
      <c r="S13" s="32" t="s">
        <v>29</v>
      </c>
      <c r="T13" s="32" t="s">
        <v>30</v>
      </c>
      <c r="U13" s="32" t="s">
        <v>31</v>
      </c>
      <c r="V13" s="42" t="s">
        <v>34</v>
      </c>
      <c r="W13" s="43" t="s">
        <v>35</v>
      </c>
      <c r="X13" s="44" t="s">
        <v>36</v>
      </c>
      <c r="Y13" s="45" t="s">
        <v>37</v>
      </c>
      <c r="Z13" s="47" t="s">
        <v>38</v>
      </c>
      <c r="AA13" s="32" t="s">
        <v>39</v>
      </c>
      <c r="AB13" s="32" t="s">
        <v>40</v>
      </c>
      <c r="AC13" s="32" t="s">
        <v>41</v>
      </c>
      <c r="AD13" s="50" t="s">
        <v>42</v>
      </c>
      <c r="AE13" s="51" t="s">
        <v>43</v>
      </c>
      <c r="AF13" s="32" t="s">
        <v>44</v>
      </c>
      <c r="AG13" s="35" t="s">
        <v>45</v>
      </c>
      <c r="AH13" s="54" t="s">
        <v>50</v>
      </c>
      <c r="AI13" s="32" t="s">
        <v>51</v>
      </c>
      <c r="AJ13" s="55" t="s">
        <v>52</v>
      </c>
      <c r="AK13" s="36" t="s">
        <v>53</v>
      </c>
      <c r="AL13" s="60" t="s">
        <v>56</v>
      </c>
      <c r="AM13" s="61" t="s">
        <v>57</v>
      </c>
      <c r="AN13" s="60" t="s">
        <v>58</v>
      </c>
      <c r="AO13" s="36" t="s">
        <v>59</v>
      </c>
      <c r="AP13" s="66" t="s">
        <v>60</v>
      </c>
      <c r="AQ13" s="67" t="s">
        <v>61</v>
      </c>
      <c r="AR13" s="66" t="s">
        <v>62</v>
      </c>
      <c r="AS13" s="36" t="s">
        <v>63</v>
      </c>
      <c r="AT13" s="49" t="s">
        <v>64</v>
      </c>
      <c r="AU13" s="49" t="s">
        <v>65</v>
      </c>
    </row>
    <row r="14" spans="1:49" s="12" customFormat="1" x14ac:dyDescent="0.3">
      <c r="A14" s="69" t="s">
        <v>49</v>
      </c>
      <c r="B14" s="9"/>
      <c r="C14" s="9"/>
      <c r="D14" s="9"/>
      <c r="E14" s="9"/>
      <c r="F14" s="9"/>
      <c r="G14" s="9"/>
      <c r="H14" s="9"/>
      <c r="I14" s="9"/>
      <c r="J14" s="9"/>
      <c r="K14" s="9"/>
      <c r="L14" s="9"/>
      <c r="M14" s="9"/>
      <c r="N14" s="9"/>
      <c r="O14" s="9"/>
      <c r="P14" s="9"/>
      <c r="Q14" s="9"/>
      <c r="R14" s="9"/>
      <c r="S14" s="9"/>
      <c r="T14" s="9"/>
      <c r="U14" s="9"/>
      <c r="W14" s="1"/>
      <c r="X14" s="1"/>
      <c r="Y14" s="1"/>
      <c r="Z14" s="1"/>
      <c r="AA14" s="1"/>
      <c r="AB14" s="1"/>
      <c r="AC14" s="1"/>
      <c r="AD14" s="1"/>
      <c r="AE14" s="1"/>
      <c r="AF14" s="1"/>
      <c r="AG14" s="1"/>
      <c r="AH14" s="1"/>
      <c r="AL14" s="1"/>
      <c r="AP14" s="1"/>
    </row>
    <row r="15" spans="1:49" s="12" customFormat="1" x14ac:dyDescent="0.3">
      <c r="A15" s="70" t="s">
        <v>6</v>
      </c>
      <c r="B15" s="21">
        <v>53789.917999999998</v>
      </c>
      <c r="C15" s="21">
        <v>62754.210000000006</v>
      </c>
      <c r="D15" s="21">
        <v>53969.675999999999</v>
      </c>
      <c r="E15" s="21">
        <v>55124.183000000012</v>
      </c>
      <c r="F15" s="21">
        <v>52065.945000000014</v>
      </c>
      <c r="G15" s="21">
        <v>53081.304519999998</v>
      </c>
      <c r="H15" s="21">
        <v>53338.859000000004</v>
      </c>
      <c r="I15" s="21">
        <v>43489.599000000002</v>
      </c>
      <c r="J15" s="21">
        <v>33834.585999999996</v>
      </c>
      <c r="K15" s="21">
        <v>54634.719000000012</v>
      </c>
      <c r="L15" s="21">
        <v>51074.995000000003</v>
      </c>
      <c r="M15" s="21">
        <v>52921.501999999993</v>
      </c>
      <c r="N15" s="21">
        <v>31216</v>
      </c>
      <c r="O15" s="21">
        <v>62448.825999999994</v>
      </c>
      <c r="P15" s="21">
        <v>51434.302000000003</v>
      </c>
      <c r="Q15" s="21">
        <v>64496.228999999992</v>
      </c>
      <c r="R15" s="21">
        <v>30312.971000000001</v>
      </c>
      <c r="S15" s="21">
        <v>58480.561999999991</v>
      </c>
      <c r="T15" s="21">
        <v>60356.038</v>
      </c>
      <c r="U15" s="21">
        <v>66938.599999999991</v>
      </c>
      <c r="V15" s="21">
        <v>36646.571000000004</v>
      </c>
      <c r="W15" s="21">
        <v>37286.100999999995</v>
      </c>
      <c r="X15" s="21">
        <v>38341.639000000003</v>
      </c>
      <c r="Y15" s="21">
        <v>46885.949000000001</v>
      </c>
      <c r="Z15" s="21">
        <v>51189.469000000012</v>
      </c>
      <c r="AA15" s="21">
        <v>61114.706999999995</v>
      </c>
      <c r="AB15" s="21">
        <v>54556.025000000001</v>
      </c>
      <c r="AC15" s="21">
        <v>50293.117999999995</v>
      </c>
      <c r="AD15" s="21">
        <v>27429.764999999999</v>
      </c>
      <c r="AE15" s="21">
        <v>48483.389000000003</v>
      </c>
      <c r="AF15" s="21">
        <v>53818.188000000002</v>
      </c>
      <c r="AG15" s="21">
        <v>51306.894000000008</v>
      </c>
      <c r="AH15" s="21">
        <v>51635.335999999996</v>
      </c>
      <c r="AI15" s="21">
        <v>43563.5</v>
      </c>
      <c r="AJ15" s="21">
        <v>44638.849000000002</v>
      </c>
      <c r="AK15" s="21">
        <v>43862.934000000001</v>
      </c>
      <c r="AL15" s="37">
        <v>51542.275000000001</v>
      </c>
      <c r="AM15" s="37">
        <v>43962.779000000002</v>
      </c>
      <c r="AN15" s="37">
        <v>51994.651000000005</v>
      </c>
      <c r="AO15" s="37">
        <v>53116.03</v>
      </c>
      <c r="AP15" s="37">
        <v>32210.940999999999</v>
      </c>
      <c r="AQ15" s="37">
        <v>57318.619000000006</v>
      </c>
      <c r="AR15" s="37">
        <v>43259.087</v>
      </c>
      <c r="AS15" s="37">
        <v>37591.103820000004</v>
      </c>
      <c r="AT15" s="37">
        <v>37915.286</v>
      </c>
      <c r="AU15" s="37">
        <v>49938.236510000002</v>
      </c>
    </row>
    <row r="16" spans="1:49" s="12" customFormat="1" x14ac:dyDescent="0.3">
      <c r="A16" s="70" t="s">
        <v>5</v>
      </c>
      <c r="B16" s="20">
        <v>6626.8569999999891</v>
      </c>
      <c r="C16" s="20">
        <v>2762.4529999999941</v>
      </c>
      <c r="D16" s="20">
        <v>40.657999999995809</v>
      </c>
      <c r="E16" s="20">
        <v>766.41599999999016</v>
      </c>
      <c r="F16" s="20">
        <v>792.65599999998813</v>
      </c>
      <c r="G16" s="20">
        <v>71.896480000003066</v>
      </c>
      <c r="H16" s="21">
        <v>51.687000000005355</v>
      </c>
      <c r="I16" s="21">
        <v>8.6870000000053551</v>
      </c>
      <c r="J16" s="19">
        <v>32.991000000001804</v>
      </c>
      <c r="K16" s="21">
        <v>61.505999999993946</v>
      </c>
      <c r="L16" s="21">
        <v>373.48200000000361</v>
      </c>
      <c r="M16" s="21">
        <v>0</v>
      </c>
      <c r="N16" s="21">
        <v>52</v>
      </c>
      <c r="O16" s="21">
        <v>24.005000000004657</v>
      </c>
      <c r="P16" s="21">
        <v>28</v>
      </c>
      <c r="Q16" s="21">
        <v>758.41494266729615</v>
      </c>
      <c r="R16" s="21">
        <v>247.04811107839834</v>
      </c>
      <c r="S16" s="21">
        <v>193</v>
      </c>
      <c r="T16" s="21">
        <v>1012</v>
      </c>
      <c r="U16" s="21">
        <v>1338.5613519036833</v>
      </c>
      <c r="V16" s="21">
        <v>1537.1208480879857</v>
      </c>
      <c r="W16" s="21">
        <v>122</v>
      </c>
      <c r="X16" s="21">
        <v>3461</v>
      </c>
      <c r="Y16" s="21">
        <v>385.63369643012254</v>
      </c>
      <c r="Z16" s="21">
        <v>885.55767748149981</v>
      </c>
      <c r="AA16" s="21">
        <v>727.72454553920602</v>
      </c>
      <c r="AB16" s="21">
        <v>500.09673751287437</v>
      </c>
      <c r="AC16" s="21">
        <v>365.34331300325499</v>
      </c>
      <c r="AD16" s="21">
        <v>678.09061360460623</v>
      </c>
      <c r="AE16" s="21">
        <v>82.875182047644287</v>
      </c>
      <c r="AF16" s="21">
        <v>293.31776772995539</v>
      </c>
      <c r="AG16" s="21">
        <v>371.57841784552585</v>
      </c>
      <c r="AH16" s="21">
        <v>2209.9441387338256</v>
      </c>
      <c r="AI16" s="21">
        <v>111.15219240137425</v>
      </c>
      <c r="AJ16" s="21">
        <v>168.2347718701983</v>
      </c>
      <c r="AK16" s="21">
        <v>459.51788581053705</v>
      </c>
      <c r="AL16" s="37">
        <v>585.39796989996921</v>
      </c>
      <c r="AM16" s="37">
        <v>62.094947910000215</v>
      </c>
      <c r="AN16" s="37">
        <v>110.69679915357474</v>
      </c>
      <c r="AO16" s="37">
        <v>159</v>
      </c>
      <c r="AP16" s="37">
        <v>26</v>
      </c>
      <c r="AQ16" s="37">
        <v>216</v>
      </c>
      <c r="AR16" s="37">
        <v>142</v>
      </c>
      <c r="AS16" s="37">
        <v>584</v>
      </c>
      <c r="AT16" s="37">
        <v>716</v>
      </c>
      <c r="AU16" s="37">
        <v>214</v>
      </c>
    </row>
    <row r="17" spans="1:47" s="12" customFormat="1" x14ac:dyDescent="0.3">
      <c r="A17" s="71" t="s">
        <v>4</v>
      </c>
      <c r="B17" s="18">
        <f t="shared" ref="B17:M17" si="4">IFERROR(B16/(B16+B15),0)</f>
        <v>0.10968571228768816</v>
      </c>
      <c r="C17" s="18">
        <f t="shared" si="4"/>
        <v>4.2164128536277774E-2</v>
      </c>
      <c r="D17" s="18">
        <f t="shared" si="4"/>
        <v>7.5278186578138571E-4</v>
      </c>
      <c r="E17" s="18">
        <f t="shared" si="4"/>
        <v>1.3712789157976106E-2</v>
      </c>
      <c r="F17" s="18">
        <f t="shared" si="4"/>
        <v>1.499578091368684E-2</v>
      </c>
      <c r="G17" s="18">
        <f t="shared" si="4"/>
        <v>1.352627473931496E-3</v>
      </c>
      <c r="H17" s="18">
        <f t="shared" si="4"/>
        <v>9.680927406137661E-4</v>
      </c>
      <c r="I17" s="18">
        <f t="shared" si="4"/>
        <v>1.9970901841983736E-4</v>
      </c>
      <c r="J17" s="18">
        <f t="shared" si="4"/>
        <v>9.7411751658531124E-4</v>
      </c>
      <c r="K17" s="18">
        <f t="shared" si="4"/>
        <v>1.1245017366371068E-3</v>
      </c>
      <c r="L17" s="18">
        <f t="shared" si="4"/>
        <v>7.2593402521906247E-3</v>
      </c>
      <c r="M17" s="18">
        <f t="shared" si="4"/>
        <v>0</v>
      </c>
      <c r="N17" s="18">
        <v>1.6999999999999999E-3</v>
      </c>
      <c r="O17" s="18">
        <v>3.8424703372262186E-4</v>
      </c>
      <c r="P17" s="18">
        <v>5.4408759250606392E-4</v>
      </c>
      <c r="Q17" s="18">
        <v>1.1622390328780881E-2</v>
      </c>
      <c r="R17" s="18">
        <v>8.0840299929275956E-3</v>
      </c>
      <c r="S17" s="18">
        <v>3.2893861122663738E-3</v>
      </c>
      <c r="T17" s="18">
        <v>1.6490668970058974E-2</v>
      </c>
      <c r="U17" s="18">
        <v>1.9604818440015034E-2</v>
      </c>
      <c r="V17" s="18">
        <v>4.0255951525152364E-2</v>
      </c>
      <c r="W17" s="18">
        <v>3.2613256684695118E-3</v>
      </c>
      <c r="X17" s="18">
        <v>8.2793815959800995E-2</v>
      </c>
      <c r="Y17" s="18">
        <v>8.1578334050415677E-3</v>
      </c>
      <c r="Z17" s="18">
        <v>1.7005419564469205E-2</v>
      </c>
      <c r="AA17" s="18">
        <v>1.1767398650929952E-2</v>
      </c>
      <c r="AB17" s="18">
        <v>9.0833992974868379E-3</v>
      </c>
      <c r="AC17" s="18">
        <v>7.2118912326592319E-3</v>
      </c>
      <c r="AD17" s="18">
        <v>2.4124594310083215E-2</v>
      </c>
      <c r="AE17" s="18">
        <v>1.7064351858934793E-3</v>
      </c>
      <c r="AF17" s="18">
        <v>5.4206173635049527E-3</v>
      </c>
      <c r="AG17" s="18">
        <v>7.1901973967251585E-3</v>
      </c>
      <c r="AH17" s="18">
        <v>4.1042485674507495E-2</v>
      </c>
      <c r="AI17" s="18">
        <v>2.545004638198648E-3</v>
      </c>
      <c r="AJ17" s="18">
        <v>3.7546467591317726E-3</v>
      </c>
      <c r="AK17" s="18">
        <v>1.0367609783736893E-2</v>
      </c>
      <c r="AL17" s="41">
        <v>1.1230080618369345E-2</v>
      </c>
      <c r="AM17" s="41">
        <v>1.4104514639490082E-3</v>
      </c>
      <c r="AN17" s="41">
        <v>2.1244805730933616E-3</v>
      </c>
      <c r="AO17" s="41">
        <v>2.9845126319027883E-3</v>
      </c>
      <c r="AP17" s="41">
        <v>8.0652813801408761E-4</v>
      </c>
      <c r="AQ17" s="41">
        <v>3.7542614125940415E-3</v>
      </c>
      <c r="AR17" s="41">
        <v>3.2718074549607477E-3</v>
      </c>
      <c r="AS17" s="41">
        <v>1.5297928271619824E-2</v>
      </c>
      <c r="AT17" s="41">
        <v>1.8534200492315994E-2</v>
      </c>
      <c r="AU17" s="41">
        <v>4.2670081115391513E-3</v>
      </c>
    </row>
    <row r="18" spans="1:47" s="12" customFormat="1" x14ac:dyDescent="0.3">
      <c r="A18" s="70" t="s">
        <v>3</v>
      </c>
      <c r="B18" s="10">
        <v>63764.072000000007</v>
      </c>
      <c r="C18" s="20">
        <v>64516.900999999991</v>
      </c>
      <c r="D18" s="20">
        <v>57769.218999999997</v>
      </c>
      <c r="E18" s="20">
        <v>65127.288</v>
      </c>
      <c r="F18" s="20">
        <v>60201.674999999996</v>
      </c>
      <c r="G18" s="20">
        <v>71676.826000000001</v>
      </c>
      <c r="H18" s="20">
        <v>63344.187999999995</v>
      </c>
      <c r="I18" s="20">
        <v>69939.244000000006</v>
      </c>
      <c r="J18" s="19">
        <v>70202.670000000013</v>
      </c>
      <c r="K18" s="19">
        <v>68745.850999999995</v>
      </c>
      <c r="L18" s="19">
        <v>52892.220999999998</v>
      </c>
      <c r="M18" s="19">
        <v>48570.968000000001</v>
      </c>
      <c r="N18" s="19">
        <v>50965</v>
      </c>
      <c r="O18" s="19">
        <v>51337.008999999998</v>
      </c>
      <c r="P18" s="19">
        <v>66659.951000000001</v>
      </c>
      <c r="Q18" s="19">
        <v>59917.013000000006</v>
      </c>
      <c r="R18" s="19">
        <v>55378.706000000006</v>
      </c>
      <c r="S18" s="19">
        <v>57159.324999999997</v>
      </c>
      <c r="T18" s="19">
        <v>68877.115000000005</v>
      </c>
      <c r="U18" s="19">
        <v>80595.396999999997</v>
      </c>
      <c r="V18" s="19">
        <v>74451.019</v>
      </c>
      <c r="W18" s="19">
        <v>75697.241999999998</v>
      </c>
      <c r="X18" s="19">
        <v>81210.587</v>
      </c>
      <c r="Y18" s="19">
        <v>83320.101999999999</v>
      </c>
      <c r="Z18" s="19">
        <v>81397.576000000001</v>
      </c>
      <c r="AA18" s="19">
        <v>34506.468999999997</v>
      </c>
      <c r="AB18" s="19">
        <v>4771.6499999999996</v>
      </c>
      <c r="AC18" s="19">
        <v>2936.69</v>
      </c>
      <c r="AD18" s="19">
        <v>2251.06</v>
      </c>
      <c r="AE18" s="19">
        <v>2974.06</v>
      </c>
      <c r="AF18" s="19">
        <v>2557.5100000000002</v>
      </c>
      <c r="AG18" s="19">
        <v>3686.96</v>
      </c>
      <c r="AH18" s="19">
        <v>3120.79</v>
      </c>
      <c r="AI18" s="19">
        <v>1606.07</v>
      </c>
      <c r="AJ18" s="19">
        <v>373.61</v>
      </c>
      <c r="AK18" s="19">
        <v>9992.7450000000008</v>
      </c>
      <c r="AL18" s="19">
        <v>31758.913</v>
      </c>
      <c r="AM18" s="19">
        <v>48426.355000000003</v>
      </c>
      <c r="AN18" s="19">
        <v>56665.791000000005</v>
      </c>
      <c r="AO18" s="19">
        <v>55844.108</v>
      </c>
      <c r="AP18" s="19">
        <v>50312.745000000003</v>
      </c>
      <c r="AQ18" s="19">
        <v>58775.326999999997</v>
      </c>
      <c r="AR18" s="19">
        <v>53346.192000000003</v>
      </c>
      <c r="AS18" s="19">
        <v>52008.714</v>
      </c>
      <c r="AT18" s="19">
        <v>41168.197</v>
      </c>
      <c r="AU18" s="19">
        <v>46136.177000000003</v>
      </c>
    </row>
    <row r="19" spans="1:47" s="12" customFormat="1" x14ac:dyDescent="0.3">
      <c r="A19" s="70" t="s">
        <v>2</v>
      </c>
      <c r="B19" s="20">
        <v>5072.4283768736605</v>
      </c>
      <c r="C19" s="20">
        <v>5635.0203335403285</v>
      </c>
      <c r="D19" s="20">
        <v>6681.9755770736601</v>
      </c>
      <c r="E19" s="20">
        <v>12857.333601878629</v>
      </c>
      <c r="F19" s="20">
        <v>10685.346219899999</v>
      </c>
      <c r="G19" s="20">
        <v>12094.346947600001</v>
      </c>
      <c r="H19" s="20">
        <v>13279.8681492</v>
      </c>
      <c r="I19" s="20">
        <v>14176.906158500002</v>
      </c>
      <c r="J19" s="19">
        <v>17424.85052</v>
      </c>
      <c r="K19" s="19">
        <v>17742.516520000001</v>
      </c>
      <c r="L19" s="19">
        <v>17606.165519999999</v>
      </c>
      <c r="M19" s="19">
        <v>17488.90452</v>
      </c>
      <c r="N19" s="19">
        <v>18341</v>
      </c>
      <c r="O19" s="19">
        <v>19990.36</v>
      </c>
      <c r="P19" s="19">
        <v>21818.022999999997</v>
      </c>
      <c r="Q19" s="19">
        <v>23106.017865400005</v>
      </c>
      <c r="R19" s="19">
        <v>24099.499934099997</v>
      </c>
      <c r="S19" s="19">
        <v>25531.3649682</v>
      </c>
      <c r="T19" s="19">
        <v>26143.210334999996</v>
      </c>
      <c r="U19" s="19">
        <v>29243.75</v>
      </c>
      <c r="V19" s="19">
        <v>28095.050999999999</v>
      </c>
      <c r="W19" s="19">
        <v>28780.589</v>
      </c>
      <c r="X19" s="19">
        <v>30166.308000000001</v>
      </c>
      <c r="Y19" s="19">
        <v>34072.313999999998</v>
      </c>
      <c r="Z19" s="19">
        <v>34852.482283400001</v>
      </c>
      <c r="AA19" s="19">
        <v>35493.226770299996</v>
      </c>
      <c r="AB19" s="19">
        <v>36065.600964799996</v>
      </c>
      <c r="AC19" s="19">
        <v>36595.953786999999</v>
      </c>
      <c r="AD19" s="19">
        <v>43541.954025979117</v>
      </c>
      <c r="AE19" s="19">
        <v>44657.07075942638</v>
      </c>
      <c r="AF19" s="19">
        <v>46712.527166165208</v>
      </c>
      <c r="AG19" s="19">
        <v>42622.890942911523</v>
      </c>
      <c r="AH19" s="19">
        <v>41746.460277334845</v>
      </c>
      <c r="AI19" s="19">
        <v>50159.196873230947</v>
      </c>
      <c r="AJ19" s="19">
        <v>51161.138804324721</v>
      </c>
      <c r="AK19" s="19">
        <v>43377.236457074454</v>
      </c>
      <c r="AL19" s="19">
        <v>42956.353592251173</v>
      </c>
      <c r="AM19" s="19">
        <v>53255.838203076928</v>
      </c>
      <c r="AN19" s="19">
        <v>52568.202569464032</v>
      </c>
      <c r="AO19" s="19">
        <v>46428.84917321524</v>
      </c>
      <c r="AP19" s="19">
        <v>51390.81271993585</v>
      </c>
      <c r="AQ19" s="19">
        <v>51318.559034862701</v>
      </c>
      <c r="AR19" s="19">
        <v>58866.614797813825</v>
      </c>
      <c r="AS19" s="19">
        <v>50275.953698264442</v>
      </c>
      <c r="AT19" s="19">
        <v>48551.575418681641</v>
      </c>
      <c r="AU19" s="19">
        <v>59696.979288589173</v>
      </c>
    </row>
    <row r="20" spans="1:47" s="12" customFormat="1" x14ac:dyDescent="0.3">
      <c r="A20" s="71" t="s">
        <v>1</v>
      </c>
      <c r="B20" s="18">
        <f t="shared" ref="B20:M20" si="5">IFERROR(B16/(B15+B16+B19+B18),0)</f>
        <v>5.1270321627653583E-2</v>
      </c>
      <c r="C20" s="18">
        <f t="shared" si="5"/>
        <v>2.0361773608608767E-2</v>
      </c>
      <c r="D20" s="18">
        <f t="shared" si="5"/>
        <v>3.432169117549655E-4</v>
      </c>
      <c r="E20" s="18">
        <f t="shared" si="5"/>
        <v>5.7248533115712031E-3</v>
      </c>
      <c r="F20" s="18">
        <f t="shared" si="5"/>
        <v>6.4055276120508946E-3</v>
      </c>
      <c r="G20" s="18">
        <f t="shared" si="5"/>
        <v>5.2508167776992964E-4</v>
      </c>
      <c r="H20" s="18">
        <f t="shared" si="5"/>
        <v>3.9754765346042628E-4</v>
      </c>
      <c r="I20" s="18">
        <f t="shared" si="5"/>
        <v>6.8072235881024506E-5</v>
      </c>
      <c r="J20" s="18">
        <f t="shared" si="5"/>
        <v>2.7154182080944432E-4</v>
      </c>
      <c r="K20" s="18">
        <f t="shared" si="5"/>
        <v>4.3564243733806217E-4</v>
      </c>
      <c r="L20" s="18">
        <f t="shared" si="5"/>
        <v>3.0626617956332294E-3</v>
      </c>
      <c r="M20" s="18">
        <f t="shared" si="5"/>
        <v>0</v>
      </c>
      <c r="N20" s="18">
        <v>5.0000000000000001E-4</v>
      </c>
      <c r="O20" s="18">
        <v>1.7940929834189077E-4</v>
      </c>
      <c r="P20" s="18">
        <v>1.9227320462217093E-4</v>
      </c>
      <c r="Q20" s="18">
        <v>5.3528198086755926E-3</v>
      </c>
      <c r="R20" s="18">
        <v>2.2757509077449179E-3</v>
      </c>
      <c r="S20" s="18">
        <v>1.4260533838528768E-3</v>
      </c>
      <c r="T20" s="18">
        <v>6.7528913317569965E-3</v>
      </c>
      <c r="U20" s="18">
        <v>7.7391996867764417E-3</v>
      </c>
      <c r="V20" s="18">
        <v>1.1265439928283161E-2</v>
      </c>
      <c r="W20" s="18">
        <v>8.7128672594958688E-4</v>
      </c>
      <c r="X20" s="18">
        <v>2.3402809157989174E-2</v>
      </c>
      <c r="Y20" s="18">
        <v>2.3981289042103822E-3</v>
      </c>
      <c r="Z20" s="18">
        <v>5.4456893659857002E-3</v>
      </c>
      <c r="AA20" s="18">
        <v>5.868506730948575E-3</v>
      </c>
      <c r="AB20" s="18">
        <v>5.518514286061542E-3</v>
      </c>
      <c r="AC20" s="18">
        <v>4.2047095853303415E-3</v>
      </c>
      <c r="AD20" s="18">
        <v>9.5543777565313282E-3</v>
      </c>
      <c r="AE20" s="18">
        <v>8.8978712647225049E-4</v>
      </c>
      <c r="AF20" s="18">
        <v>2.9176930378455612E-3</v>
      </c>
      <c r="AG20" s="18">
        <v>3.9559168380015252E-3</v>
      </c>
      <c r="AH20" s="18">
        <v>2.3665684606992428E-2</v>
      </c>
      <c r="AI20" s="18">
        <v>1.1859687792778561E-3</v>
      </c>
      <c r="AJ20" s="18">
        <v>1.7561043140613391E-3</v>
      </c>
      <c r="AK20" s="18">
        <v>4.7431751503066383E-3</v>
      </c>
      <c r="AL20" s="41">
        <v>4.7375687136523049E-3</v>
      </c>
      <c r="AM20" s="41">
        <v>4.3212399027508163E-4</v>
      </c>
      <c r="AN20" s="41">
        <v>6.9583213386711017E-4</v>
      </c>
      <c r="AO20" s="41">
        <v>1.0401135342133375E-3</v>
      </c>
      <c r="AP20" s="41">
        <v>1.9583744686635978E-4</v>
      </c>
      <c r="AQ20" s="41">
        <v>1.3148108539837238E-3</v>
      </c>
      <c r="AR20" s="41">
        <v>9.1659097164944125E-4</v>
      </c>
      <c r="AS20" s="41">
        <v>4.2132434623712431E-3</v>
      </c>
      <c r="AT20" s="41">
        <v>5.6707522400640436E-3</v>
      </c>
      <c r="AU20" s="41">
        <v>1.3921840787448E-3</v>
      </c>
    </row>
    <row r="21" spans="1:47" s="12" customFormat="1" x14ac:dyDescent="0.3">
      <c r="A21" s="11"/>
      <c r="W21" s="1"/>
      <c r="X21" s="1"/>
      <c r="Y21" s="1"/>
      <c r="Z21" s="1"/>
      <c r="AA21" s="1"/>
      <c r="AB21" s="1"/>
      <c r="AC21" s="1"/>
      <c r="AD21" s="1"/>
      <c r="AE21" s="1"/>
      <c r="AF21" s="1"/>
      <c r="AG21" s="1"/>
      <c r="AH21" s="1"/>
    </row>
    <row r="22" spans="1:47" s="12" customFormat="1" x14ac:dyDescent="0.3">
      <c r="A22" s="11"/>
      <c r="W22" s="1"/>
      <c r="X22" s="1"/>
      <c r="Y22" s="1"/>
      <c r="Z22" s="1"/>
      <c r="AA22" s="1"/>
      <c r="AB22" s="1"/>
      <c r="AC22" s="1"/>
      <c r="AD22" s="1"/>
      <c r="AE22" s="1"/>
      <c r="AF22" s="1"/>
      <c r="AG22" s="1"/>
      <c r="AH22" s="1"/>
    </row>
    <row r="23" spans="1:47" x14ac:dyDescent="0.3">
      <c r="A23" s="11"/>
    </row>
    <row r="50" spans="23:34" x14ac:dyDescent="0.3">
      <c r="W50"/>
      <c r="X50"/>
      <c r="Y50"/>
      <c r="Z50"/>
      <c r="AA50" s="12"/>
      <c r="AB50" s="12"/>
      <c r="AC50" s="12"/>
      <c r="AD50"/>
      <c r="AE50" s="12"/>
      <c r="AF50" s="12"/>
      <c r="AG50" s="12"/>
      <c r="AH50" s="12"/>
    </row>
    <row r="78" spans="23:34" x14ac:dyDescent="0.3">
      <c r="W78"/>
      <c r="X78"/>
      <c r="Y78"/>
      <c r="Z78"/>
      <c r="AA78" s="12"/>
      <c r="AB78" s="12"/>
      <c r="AC78" s="12"/>
      <c r="AD78"/>
      <c r="AE78" s="12"/>
      <c r="AF78" s="12"/>
      <c r="AG78" s="12"/>
      <c r="AH78" s="12"/>
    </row>
  </sheetData>
  <mergeCells count="12">
    <mergeCell ref="AT12:AW12"/>
    <mergeCell ref="AP12:AS12"/>
    <mergeCell ref="AL12:AO12"/>
    <mergeCell ref="B12:E12"/>
    <mergeCell ref="V12:Y12"/>
    <mergeCell ref="Z12:AC12"/>
    <mergeCell ref="AD12:AG12"/>
    <mergeCell ref="AH12:AK12"/>
    <mergeCell ref="F12:I12"/>
    <mergeCell ref="J12:M12"/>
    <mergeCell ref="N12:Q12"/>
    <mergeCell ref="R12:U12"/>
  </mergeCells>
  <pageMargins left="0.7" right="0.7" top="0.75" bottom="0.75" header="0.3" footer="0.3"/>
  <pageSetup scale="2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0EFC7D649105419D514C7461879083" ma:contentTypeVersion="36" ma:contentTypeDescription="Create a new document." ma:contentTypeScope="" ma:versionID="3c0889f5edacf83a2c5a0d02a9012913">
  <xsd:schema xmlns:xsd="http://www.w3.org/2001/XMLSchema" xmlns:xs="http://www.w3.org/2001/XMLSchema" xmlns:p="http://schemas.microsoft.com/office/2006/metadata/properties" xmlns:ns1="http://schemas.microsoft.com/sharepoint/v3" xmlns:ns2="f5822c99-9961-48ca-933e-5d90a4aa8158" xmlns:ns3="d308fceb-9ca2-4f99-a260-64602f61e6f4" targetNamespace="http://schemas.microsoft.com/office/2006/metadata/properties" ma:root="true" ma:fieldsID="ae100f0a685c3b1a7395b9108ece4adc" ns1:_="" ns2:_="" ns3:_="">
    <xsd:import namespace="http://schemas.microsoft.com/sharepoint/v3"/>
    <xsd:import namespace="f5822c99-9961-48ca-933e-5d90a4aa8158"/>
    <xsd:import namespace="d308fceb-9ca2-4f99-a260-64602f61e6f4"/>
    <xsd:element name="properties">
      <xsd:complexType>
        <xsd:sequence>
          <xsd:element name="documentManagement">
            <xsd:complexType>
              <xsd:all>
                <xsd:element ref="ns1:PublishingStartDate" minOccurs="0"/>
                <xsd:element ref="ns1:PublishingExpirationDate" minOccurs="0"/>
                <xsd:element ref="ns2:Confidential_x0020_Classification" minOccurs="0"/>
                <xsd:element ref="ns2:Data_x0020_Retention_x0020_Classification" minOccurs="0"/>
                <xsd:element ref="ns2:Workspaces_ID" minOccurs="0"/>
                <xsd:element ref="ns3:Reporting_x0020_Area" minOccurs="0"/>
                <xsd:element ref="ns3:Notes0" minOccurs="0"/>
                <xsd:element ref="ns3:ChartList"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5822c99-9961-48ca-933e-5d90a4aa8158" elementFormDefault="qualified">
    <xsd:import namespace="http://schemas.microsoft.com/office/2006/documentManagement/types"/>
    <xsd:import namespace="http://schemas.microsoft.com/office/infopath/2007/PartnerControls"/>
    <xsd:element name="Confidential_x0020_Classification" ma:index="10" nillable="true" ma:displayName="Information Classification" ma:description="Information Classification (per Information Resource Master Policy 01-04-00)" ma:format="Dropdown" ma:internalName="Confidential_x0020_Classification" ma:readOnly="false">
      <xsd:simpleType>
        <xsd:restriction base="dms:Choice">
          <xsd:enumeration value="Public"/>
          <xsd:enumeration value="Internal Use"/>
          <xsd:enumeration value="Confidential"/>
          <xsd:enumeration value="Confidential –Restricted Distribution"/>
        </xsd:restriction>
      </xsd:simpleType>
    </xsd:element>
    <xsd:element name="Data_x0020_Retention_x0020_Classification" ma:index="11" nillable="true" ma:displayName="Data Retention Classification" ma:description="Data Retention Classification (per Information Resource Master Policy 01-07-00)" ma:format="Dropdown" ma:internalName="Data_x0020_Retention_x0020_Classification" ma:readOnly="false">
      <xsd:simpleType>
        <xsd:restriction base="dms:Choice">
          <xsd:enumeration value="Official Record"/>
          <xsd:enumeration value="Non-Record"/>
        </xsd:restriction>
      </xsd:simpleType>
    </xsd:element>
    <xsd:element name="Workspaces_ID" ma:index="12" nillable="true" ma:displayName="Workspaces_ID" ma:internalName="Workspaces_ID" ma:readOnly="false">
      <xsd:simpleType>
        <xsd:restriction base="dms:Text">
          <xsd:maxLength value="255"/>
        </xsd:restriction>
      </xsd:simpleType>
    </xsd:element>
    <xsd:element name="TaxCatchAll" ma:index="20" nillable="true" ma:displayName="Taxonomy Catch All Column" ma:hidden="true" ma:list="{47eccd1a-df23-4c73-bb03-f5981d979894}" ma:internalName="TaxCatchAll" ma:showField="CatchAllData" ma:web="f5822c99-9961-48ca-933e-5d90a4aa815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308fceb-9ca2-4f99-a260-64602f61e6f4" elementFormDefault="qualified">
    <xsd:import namespace="http://schemas.microsoft.com/office/2006/documentManagement/types"/>
    <xsd:import namespace="http://schemas.microsoft.com/office/infopath/2007/PartnerControls"/>
    <xsd:element name="Reporting_x0020_Area" ma:index="13" nillable="true" ma:displayName="Reporting Area" ma:default="." ma:description="Reporting Area" ma:format="Dropdown" ma:internalName="Reporting_x0020_Area" ma:readOnly="false">
      <xsd:simpleType>
        <xsd:restriction base="dms:Choice">
          <xsd:enumeration value="."/>
          <xsd:enumeration value="00 References"/>
          <xsd:enumeration value="01 Service Reliability"/>
          <xsd:enumeration value="02 Power Supply and Generation"/>
          <xsd:enumeration value="03 Renewable Energy"/>
          <xsd:enumeration value="04 Customer Service"/>
          <xsd:enumeration value="05 Financial"/>
          <xsd:enumeration value="06 Safety"/>
          <xsd:enumeration value="07 Rates and Revenues"/>
          <xsd:enumeration value="08 Emerging Technologies"/>
        </xsd:restriction>
      </xsd:simpleType>
    </xsd:element>
    <xsd:element name="Notes0" ma:index="14" nillable="true" ma:displayName="Notes" ma:description="Short Note for the Document - Used for shortcut to Chart" ma:internalName="Notes0" ma:readOnly="false">
      <xsd:simpleType>
        <xsd:restriction base="dms:Text">
          <xsd:maxLength value="255"/>
        </xsd:restriction>
      </xsd:simpleType>
    </xsd:element>
    <xsd:element name="ChartList" ma:index="15" nillable="true" ma:displayName="Chart List" ma:description="List of Charts in the Word Document" ma:internalName="ChartList" ma:readOnly="false">
      <xsd:simpleType>
        <xsd:restriction base="dms:Note"/>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755cc815-6a27-4259-a1c5-43c2b30fea65"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hartList xmlns="d308fceb-9ca2-4f99-a260-64602f61e6f4" xsi:nil="true"/>
    <PublishingStartDate xmlns="http://schemas.microsoft.com/sharepoint/v3" xsi:nil="true"/>
    <lcf76f155ced4ddcb4097134ff3c332f xmlns="d308fceb-9ca2-4f99-a260-64602f61e6f4">
      <Terms xmlns="http://schemas.microsoft.com/office/infopath/2007/PartnerControls"/>
    </lcf76f155ced4ddcb4097134ff3c332f>
    <TaxCatchAll xmlns="f5822c99-9961-48ca-933e-5d90a4aa8158" xsi:nil="true"/>
    <Data_x0020_Retention_x0020_Classification xmlns="f5822c99-9961-48ca-933e-5d90a4aa8158" xsi:nil="true"/>
    <Notes0 xmlns="d308fceb-9ca2-4f99-a260-64602f61e6f4" xsi:nil="true"/>
    <Workspaces_ID xmlns="f5822c99-9961-48ca-933e-5d90a4aa8158">1.9.743070</Workspaces_ID>
    <Confidential_x0020_Classification xmlns="f5822c99-9961-48ca-933e-5d90a4aa8158" xsi:nil="true"/>
    <PublishingExpirationDate xmlns="http://schemas.microsoft.com/sharepoint/v3" xsi:nil="true"/>
    <Reporting_x0020_Area xmlns="d308fceb-9ca2-4f99-a260-64602f61e6f4">03 Renewable Energy</Reporting_x0020_Area>
  </documentManagement>
</p:properties>
</file>

<file path=customXml/itemProps1.xml><?xml version="1.0" encoding="utf-8"?>
<ds:datastoreItem xmlns:ds="http://schemas.openxmlformats.org/officeDocument/2006/customXml" ds:itemID="{08FA17A4-9881-4396-8938-6D1185B9E977}"/>
</file>

<file path=customXml/itemProps2.xml><?xml version="1.0" encoding="utf-8"?>
<ds:datastoreItem xmlns:ds="http://schemas.openxmlformats.org/officeDocument/2006/customXml" ds:itemID="{E2DBD90F-BA00-4720-B75A-59DDAF18463A}"/>
</file>

<file path=customXml/itemProps3.xml><?xml version="1.0" encoding="utf-8"?>
<ds:datastoreItem xmlns:ds="http://schemas.openxmlformats.org/officeDocument/2006/customXml" ds:itemID="{4D428443-00A8-4252-B4D3-B075225D7B5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3D Curtailed Energy Oahu</vt:lpstr>
      <vt:lpstr>3E Curtailed Energy Maui</vt:lpstr>
      <vt:lpstr>3F Curtailed Energy Lanai</vt:lpstr>
      <vt:lpstr>3G Curtailed Energy Hawaii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2023-08-01T21:37:56Z</dcterms:created>
  <dcterms:modified xsi:type="dcterms:W3CDTF">2023-08-01T21:38:09Z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0x010100470EFC7D649105419D514C7461879083</vt:lpwstr>
  </property>
  <property fmtid="{D5CDD505-2E9C-101B-9397-08002B2CF9AE}" pid="4" name="_dlc_DocIdItemGuid">
    <vt:lpwstr>30a8b4a2-3eae-4756-a4b5-c9575a8036b5</vt:lpwstr>
  </property>
  <property fmtid="{D5CDD505-2E9C-101B-9397-08002B2CF9AE}" pid="5" name="URL">
    <vt:lpwstr/>
  </property>
</Properties>
</file>