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A4D5851C-3F25-4A43-A3A5-5C2BDE666CB2}" xr6:coauthVersionLast="47" xr6:coauthVersionMax="47" xr10:uidLastSave="{00000000-0000-0000-0000-000000000000}"/>
  <bookViews>
    <workbookView xWindow="885" yWindow="720" windowWidth="26160" windowHeight="12405" tabRatio="872" xr2:uid="{00000000-000D-0000-FFFF-FFFF00000000}"/>
  </bookViews>
  <sheets>
    <sheet name="03a_cost_control_scorecard" sheetId="37" r:id="rId1"/>
  </sheets>
  <definedNames>
    <definedName name="a_03a_an_cost_control_hawaii_island_base_yr_rev" localSheetId="0">OFFSET('03a_cost_control_scorecard'!$C$25:$L$25,0,COUNTA('03a_cost_control_scorecard'!$C$21:$ZZ$21)-10,1,10)</definedName>
    <definedName name="a_03a_an_cost_control_hawaii_island_ecrc_rev" localSheetId="0">OFFSET('03a_cost_control_scorecard'!$C$21:$L$21,0,COUNTA('03a_cost_control_scorecard'!$C$21:$ZZ$21)-10,1,10)</definedName>
    <definedName name="a_03a_an_cost_control_hawaii_island_mpir_eprm_rev" localSheetId="0">OFFSET('03a_cost_control_scorecard'!$C$23:$L$23,0,COUNTA('03a_cost_control_scorecard'!$C$21:$ZZ$21)-10,1,10)</definedName>
    <definedName name="a_03a_an_cost_control_hawaii_island_ppac_rev" localSheetId="0">OFFSET('03a_cost_control_scorecard'!$C$22:$L$22,0,COUNTA('03a_cost_control_scorecard'!$C$21:$ZZ$21)-10,1,10)</definedName>
    <definedName name="a_03a_an_cost_control_hawaii_island_rev_sum" localSheetId="0">OFFSET('03a_cost_control_scorecard'!$C$24:$L$24,0,COUNTA('03a_cost_control_scorecard'!$C$21:$ZZ$21)-10,1,10)</definedName>
    <definedName name="a_03a_an_cost_control_maui_county_base_yr_rev" localSheetId="0">OFFSET('03a_cost_control_scorecard'!$C$17:$L$17,0,COUNTA('03a_cost_control_scorecard'!$C$13:$ZZ$13)-10,1,10)</definedName>
    <definedName name="a_03a_an_cost_control_maui_county_ecrc_rev" localSheetId="0">OFFSET('03a_cost_control_scorecard'!$C$13:$L$13,0,COUNTA('03a_cost_control_scorecard'!$C$13:$ZZ$13)-10,1,10)</definedName>
    <definedName name="a_03a_an_cost_control_maui_county_mpir_eprm_rev" localSheetId="0">OFFSET('03a_cost_control_scorecard'!$C$15:$L$15,0,COUNTA('03a_cost_control_scorecard'!$C$13:$ZZ$13)-10,1,10)</definedName>
    <definedName name="a_03a_an_cost_control_maui_county_ppac_rev" localSheetId="0">OFFSET('03a_cost_control_scorecard'!$C$14:$L$14,0,COUNTA('03a_cost_control_scorecard'!$C$13:$ZZ$13)-10,1,10)</definedName>
    <definedName name="a_03a_an_cost_control_maui_county_rev_sum" localSheetId="0">OFFSET('03a_cost_control_scorecard'!$C$16:$L$16,0,COUNTA('03a_cost_control_scorecard'!$C$13:$ZZ$13)-10,1,10)</definedName>
    <definedName name="a_03a_an_cost_control_oahu_base_yr_rev" localSheetId="0">OFFSET('03a_cost_control_scorecard'!$C$9:$L$9,0,COUNTA('03a_cost_control_scorecard'!$C$5:$ZZ$5)-10,1,10)</definedName>
    <definedName name="a_03a_an_cost_control_oahu_ecrc_rev" localSheetId="0">OFFSET('03a_cost_control_scorecard'!$C$5:$L$5,0,COUNTA('03a_cost_control_scorecard'!$C$5:$ZZ$5)-10,1,10)</definedName>
    <definedName name="a_03a_an_cost_control_oahu_mpir_eprm_rev" localSheetId="0">OFFSET('03a_cost_control_scorecard'!$C$7:$L$7,0,COUNTA('03a_cost_control_scorecard'!$C$5:$ZZ$5)-10,1,10)</definedName>
    <definedName name="a_03a_an_cost_control_oahu_ppac_rev" localSheetId="0">OFFSET('03a_cost_control_scorecard'!$C$6:$L$6,0,COUNTA('03a_cost_control_scorecard'!$C$5:$ZZ$5)-10,1,10)</definedName>
    <definedName name="a_03a_an_cost_control_oahu_rev_sum" localSheetId="0">OFFSET('03a_cost_control_scorecard'!$C$8:$L$8,0,COUNTA('03a_cost_control_scorecard'!$C$5:$ZZ$5)-10,1,10)</definedName>
    <definedName name="a_03a_an_cost_control_yrs" localSheetId="0">OFFSET('03a_cost_control_scorecard'!$C$1:$L$1,0,COUNTA('03a_cost_control_scorecard'!$C$1:$ZZ$1)-10,1,10)</definedName>
    <definedName name="b_03b_an_rate_base_hawaii_island_dol_per_cust">OFFSET(#REF!,0,COUNTA(#REF!)-10,1,10)</definedName>
    <definedName name="b_03b_an_rate_base_maui_county_dol_per_cust">OFFSET(#REF!,0,COUNTA(#REF!)-10,1,10)</definedName>
    <definedName name="b_03b_an_rate_base_oahu_dol_per_cust">OFFSET(#REF!,0,COUNTA(#REF!)-10,1,10)</definedName>
    <definedName name="b_03b_an_rate_base_yrs">OFFSET(#REF!,0,COUNTA(#REF!)-10,1,10)</definedName>
    <definedName name="c_03c_an_o_and_m_exp_hawaii_island_dol_per_cust">OFFSET(#REF!,0,COUNTA(#REF!)-10,1,10)</definedName>
    <definedName name="c_03c_an_o_and_m_exp_maui_county_dol_per_cust">OFFSET(#REF!,0,COUNTA(#REF!)-10,1,10)</definedName>
    <definedName name="c_03c_an_o_and_m_exp_oahu_dol_per_cust">OFFSET(#REF!,0,COUNTA(#REF!)-10,1,10)</definedName>
    <definedName name="c_03c_an_o_and_m_exp_yrs">OFFSET(#REF!,0,COUNTA(#REF!)-10,1,10)</definedName>
    <definedName name="d_03d_an_ann_rev_growth_maui_county_gdppi_pct">OFFSET(#REF!,0,COUNTA(#REF!)-10,1,10)</definedName>
    <definedName name="d_03d_an_ann_rev_growth_maui_county_pct_ann_grow_rate">OFFSET(#REF!,0,COUNTA(#REF!)-10,1,10)</definedName>
    <definedName name="d_03d_an_ann_rev_growth_maui_county_target_rev">OFFSET(#REF!,0,COUNTA(#REF!)-10,1,10)</definedName>
    <definedName name="d_03d_an_ann_rev_growth_oahu_gdppi_pct">OFFSET(#REF!,0,COUNTA(#REF!)-10,1,10)</definedName>
    <definedName name="d_03d_an_ann_rev_growth_oahu_pct_ann_grow_rate">OFFSET(#REF!,0,COUNTA(#REF!)-10,1,10)</definedName>
    <definedName name="d_03d_an_ann_rev_growth_oahu_target_rev">OFFSET(#REF!,0,COUNTA(#REF!)-10,1,10)</definedName>
    <definedName name="d_03d_an_ann_rev_growth_yrs">OFFSET(#REF!,0,COUNTA(#REF!)-10,1,10)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37" l="1"/>
  <c r="N24" i="37"/>
  <c r="N16" i="37"/>
  <c r="N17" i="37"/>
  <c r="N9" i="37"/>
  <c r="N8" i="37"/>
  <c r="M24" i="37" l="1"/>
  <c r="M16" i="37"/>
  <c r="M8" i="37"/>
  <c r="L16" i="37" l="1"/>
  <c r="K16" i="37"/>
  <c r="J16" i="37"/>
  <c r="I16" i="37"/>
  <c r="H16" i="37"/>
  <c r="G16" i="37"/>
  <c r="F16" i="37"/>
  <c r="E16" i="37"/>
  <c r="D16" i="37"/>
  <c r="C16" i="37"/>
  <c r="L24" i="37"/>
  <c r="K24" i="37"/>
  <c r="J24" i="37"/>
  <c r="I24" i="37"/>
  <c r="H24" i="37"/>
  <c r="G24" i="37"/>
  <c r="F24" i="37"/>
  <c r="E24" i="37"/>
  <c r="D24" i="37"/>
  <c r="C24" i="37"/>
  <c r="L8" i="37"/>
  <c r="K8" i="37"/>
  <c r="J8" i="37"/>
  <c r="I8" i="37"/>
  <c r="H8" i="37"/>
  <c r="G8" i="37"/>
  <c r="F8" i="37"/>
  <c r="E8" i="37"/>
  <c r="D8" i="37"/>
  <c r="C8" i="37"/>
  <c r="C17" i="37" l="1"/>
  <c r="C25" i="37"/>
  <c r="C9" i="37"/>
  <c r="D9" i="37" s="1"/>
  <c r="E9" i="37" s="1"/>
  <c r="F9" i="37" s="1"/>
  <c r="G9" i="37" s="1"/>
  <c r="H9" i="37" s="1"/>
  <c r="I9" i="37" s="1"/>
  <c r="J9" i="37" s="1"/>
  <c r="K9" i="37" s="1"/>
  <c r="L9" i="37" s="1"/>
  <c r="M9" i="37" s="1"/>
  <c r="L26" i="37" l="1"/>
  <c r="L18" i="37" s="1"/>
  <c r="K26" i="37"/>
  <c r="K18" i="37" s="1"/>
  <c r="J26" i="37"/>
  <c r="J18" i="37" s="1"/>
  <c r="I26" i="37"/>
  <c r="I18" i="37" s="1"/>
  <c r="H26" i="37"/>
  <c r="H18" i="37" s="1"/>
  <c r="G26" i="37"/>
  <c r="G18" i="37" s="1"/>
  <c r="F26" i="37"/>
  <c r="F18" i="37" s="1"/>
  <c r="E26" i="37"/>
  <c r="E18" i="37" s="1"/>
  <c r="D26" i="37"/>
  <c r="D25" i="37" s="1"/>
  <c r="C26" i="37"/>
  <c r="C18" i="37" s="1"/>
  <c r="D18" i="37" l="1"/>
  <c r="D17" i="37" s="1"/>
  <c r="E17" i="37" s="1"/>
  <c r="F17" i="37" s="1"/>
  <c r="G17" i="37" s="1"/>
  <c r="H17" i="37" s="1"/>
  <c r="I17" i="37" s="1"/>
  <c r="J17" i="37" s="1"/>
  <c r="K17" i="37" s="1"/>
  <c r="L17" i="37" s="1"/>
  <c r="M17" i="37" s="1"/>
  <c r="E25" i="37"/>
  <c r="F25" i="37" s="1"/>
  <c r="G25" i="37" s="1"/>
  <c r="H25" i="37" s="1"/>
  <c r="I25" i="37" s="1"/>
  <c r="J25" i="37" s="1"/>
  <c r="K25" i="37" s="1"/>
  <c r="L25" i="37" s="1"/>
  <c r="M25" i="37" s="1"/>
</calcChain>
</file>

<file path=xl/sharedStrings.xml><?xml version="1.0" encoding="utf-8"?>
<sst xmlns="http://schemas.openxmlformats.org/spreadsheetml/2006/main" count="35" uniqueCount="12">
  <si>
    <t>Annual</t>
  </si>
  <si>
    <t>Cost Control Scorecard</t>
  </si>
  <si>
    <t>GDPPI</t>
  </si>
  <si>
    <t>ECRC Revenues</t>
  </si>
  <si>
    <t>PPAC Revenues</t>
  </si>
  <si>
    <t>Base Year Revenues</t>
  </si>
  <si>
    <t>MPIR/EPRM Revenues</t>
  </si>
  <si>
    <t>Sum of Revenues</t>
  </si>
  <si>
    <t>Hawai‘i Island</t>
  </si>
  <si>
    <t>Maui County</t>
  </si>
  <si>
    <t>O‘ahu</t>
  </si>
  <si>
    <t>03a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</si>
</sst>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_(* #,##0_);_(* \(#,##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sz val="12"/>
      <color theme="1"/>
      <name val="Arial"/>
      <family val="2"/>
    </font>
    <font>
      <sz val="10"/>
      <name val="Courier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New Century Schlbk"/>
    </font>
    <font>
      <sz val="10"/>
      <name val="Geneva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7" applyNumberFormat="0" applyAlignment="0" applyProtection="0"/>
    <xf numFmtId="0" fontId="17" fillId="7" borderId="8" applyNumberFormat="0" applyAlignment="0" applyProtection="0"/>
    <xf numFmtId="0" fontId="18" fillId="7" borderId="7" applyNumberFormat="0" applyAlignment="0" applyProtection="0"/>
    <xf numFmtId="0" fontId="19" fillId="0" borderId="9" applyNumberFormat="0" applyFill="0" applyAlignment="0" applyProtection="0"/>
    <xf numFmtId="0" fontId="20" fillId="8" borderId="10" applyNumberFormat="0" applyAlignment="0" applyProtection="0"/>
    <xf numFmtId="0" fontId="21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5" fillId="0" borderId="0"/>
    <xf numFmtId="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0" fillId="0" borderId="0" xfId="0" applyAlignment="1">
      <alignment horizontal="left" indent="4"/>
    </xf>
    <xf numFmtId="0" fontId="4" fillId="0" borderId="0" xfId="0" applyFont="1" applyFill="1"/>
    <xf numFmtId="165" fontId="0" fillId="0" borderId="0" xfId="6" applyNumberFormat="1" applyFont="1" applyFill="1"/>
    <xf numFmtId="0" fontId="0" fillId="0" borderId="0" xfId="0"/>
    <xf numFmtId="0" fontId="5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0" borderId="0" xfId="0" applyFont="1"/>
    <xf numFmtId="0" fontId="5" fillId="2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6" applyNumberFormat="1" applyFont="1" applyFill="1"/>
    <xf numFmtId="0" fontId="0" fillId="34" borderId="0" xfId="0" applyFill="1" applyAlignment="1">
      <alignment wrapText="1"/>
    </xf>
    <xf numFmtId="166" fontId="0" fillId="0" borderId="0" xfId="73" applyNumberFormat="1" applyFont="1"/>
    <xf numFmtId="1" fontId="0" fillId="0" borderId="0" xfId="0" applyNumberFormat="1" applyFill="1"/>
    <xf numFmtId="0" fontId="0" fillId="34" borderId="0" xfId="0" applyFill="1"/>
    <xf numFmtId="10" fontId="0" fillId="0" borderId="0" xfId="0" applyNumberFormat="1"/>
    <xf numFmtId="10" fontId="0" fillId="0" borderId="0" xfId="0" applyNumberFormat="1" applyFill="1"/>
  </cellXfs>
  <cellStyles count="78">
    <cellStyle name="20% - Accent1" xfId="49" builtinId="30" customBuiltin="1"/>
    <cellStyle name="20% - Accent2" xfId="53" builtinId="34" customBuiltin="1"/>
    <cellStyle name="20% - Accent3" xfId="57" builtinId="38" customBuiltin="1"/>
    <cellStyle name="20% - Accent4" xfId="61" builtinId="42" customBuiltin="1"/>
    <cellStyle name="20% - Accent5" xfId="65" builtinId="46" customBuiltin="1"/>
    <cellStyle name="20% - Accent6" xfId="69" builtinId="50" customBuiltin="1"/>
    <cellStyle name="40% - Accent1" xfId="50" builtinId="31" customBuiltin="1"/>
    <cellStyle name="40% - Accent2" xfId="54" builtinId="35" customBuiltin="1"/>
    <cellStyle name="40% - Accent3" xfId="58" builtinId="39" customBuiltin="1"/>
    <cellStyle name="40% - Accent4" xfId="62" builtinId="43" customBuiltin="1"/>
    <cellStyle name="40% - Accent5" xfId="66" builtinId="47" customBuiltin="1"/>
    <cellStyle name="40% - Accent6" xfId="70" builtinId="51" customBuiltin="1"/>
    <cellStyle name="60% - Accent1" xfId="51" builtinId="32" customBuiltin="1"/>
    <cellStyle name="60% - Accent2" xfId="55" builtinId="36" customBuiltin="1"/>
    <cellStyle name="60% - Accent3" xfId="59" builtinId="40" customBuiltin="1"/>
    <cellStyle name="60% - Accent4" xfId="63" builtinId="44" customBuiltin="1"/>
    <cellStyle name="60% - Accent5" xfId="67" builtinId="48" customBuiltin="1"/>
    <cellStyle name="60% - Accent6" xfId="71" builtinId="52" customBuiltin="1"/>
    <cellStyle name="Accent1" xfId="48" builtinId="29" customBuiltin="1"/>
    <cellStyle name="Accent2" xfId="52" builtinId="33" customBuiltin="1"/>
    <cellStyle name="Accent3" xfId="56" builtinId="37" customBuiltin="1"/>
    <cellStyle name="Accent4" xfId="60" builtinId="41" customBuiltin="1"/>
    <cellStyle name="Accent5" xfId="64" builtinId="45" customBuiltin="1"/>
    <cellStyle name="Accent6" xfId="68" builtinId="49" customBuiltin="1"/>
    <cellStyle name="Bad" xfId="37" builtinId="27" customBuiltin="1"/>
    <cellStyle name="Calculation" xfId="41" builtinId="22" customBuiltin="1"/>
    <cellStyle name="Check Cell" xfId="43" builtinId="23" customBuiltin="1"/>
    <cellStyle name="Comma" xfId="73" builtinId="3"/>
    <cellStyle name="Comma 2" xfId="1" xr:uid="{00000000-0005-0000-0000-00001C000000}"/>
    <cellStyle name="Comma 2 2" xfId="10" xr:uid="{00000000-0005-0000-0000-00001D000000}"/>
    <cellStyle name="Comma 2 3" xfId="11" xr:uid="{00000000-0005-0000-0000-00001E000000}"/>
    <cellStyle name="Comma 2 4" xfId="12" xr:uid="{00000000-0005-0000-0000-00001F000000}"/>
    <cellStyle name="Comma 3" xfId="2" xr:uid="{00000000-0005-0000-0000-000020000000}"/>
    <cellStyle name="Comma 4" xfId="13" xr:uid="{00000000-0005-0000-0000-000021000000}"/>
    <cellStyle name="Comma 5" xfId="75" xr:uid="{00000000-0005-0000-0000-00004F000000}"/>
    <cellStyle name="Currency 2" xfId="14" xr:uid="{00000000-0005-0000-0000-000022000000}"/>
    <cellStyle name="Currency 2 2" xfId="15" xr:uid="{00000000-0005-0000-0000-000023000000}"/>
    <cellStyle name="Currency 2 3" xfId="16" xr:uid="{00000000-0005-0000-0000-000024000000}"/>
    <cellStyle name="Currency 2 4" xfId="17" xr:uid="{00000000-0005-0000-0000-000025000000}"/>
    <cellStyle name="Currency 3" xfId="76" xr:uid="{00000000-0005-0000-0000-000050000000}"/>
    <cellStyle name="Explanatory Text" xfId="46" builtinId="53" customBuiltin="1"/>
    <cellStyle name="Good" xfId="36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9" builtinId="20" customBuiltin="1"/>
    <cellStyle name="Linked Cell" xfId="42" builtinId="24" customBuiltin="1"/>
    <cellStyle name="Neutral" xfId="38" builtinId="28" customBuiltin="1"/>
    <cellStyle name="Normal" xfId="0" builtinId="0"/>
    <cellStyle name="Normal 2" xfId="3" xr:uid="{00000000-0005-0000-0000-000031000000}"/>
    <cellStyle name="Normal 2 2" xfId="18" xr:uid="{00000000-0005-0000-0000-000032000000}"/>
    <cellStyle name="Normal 2 2 2" xfId="19" xr:uid="{00000000-0005-0000-0000-000033000000}"/>
    <cellStyle name="Normal 2 2 2 2" xfId="20" xr:uid="{00000000-0005-0000-0000-000034000000}"/>
    <cellStyle name="Normal 2 2 3" xfId="21" xr:uid="{00000000-0005-0000-0000-000035000000}"/>
    <cellStyle name="Normal 2 2 4" xfId="22" xr:uid="{00000000-0005-0000-0000-000036000000}"/>
    <cellStyle name="Normal 2 3" xfId="23" xr:uid="{00000000-0005-0000-0000-000037000000}"/>
    <cellStyle name="Normal 3" xfId="4" xr:uid="{00000000-0005-0000-0000-000038000000}"/>
    <cellStyle name="Normal 3 2" xfId="8" xr:uid="{00000000-0005-0000-0000-000039000000}"/>
    <cellStyle name="Normal 3 2 2" xfId="30" xr:uid="{00000000-0005-0000-0000-00003A000000}"/>
    <cellStyle name="Normal 3 3" xfId="9" xr:uid="{00000000-0005-0000-0000-00003B000000}"/>
    <cellStyle name="Normal 4" xfId="7" xr:uid="{00000000-0005-0000-0000-00003C000000}"/>
    <cellStyle name="Normal 4 2" xfId="24" xr:uid="{00000000-0005-0000-0000-00003D000000}"/>
    <cellStyle name="Normal 5" xfId="25" xr:uid="{00000000-0005-0000-0000-00003E000000}"/>
    <cellStyle name="Normal 6" xfId="72" xr:uid="{00000000-0005-0000-0000-00003F000000}"/>
    <cellStyle name="Normal 7" xfId="74" xr:uid="{00000000-0005-0000-0000-000051000000}"/>
    <cellStyle name="Note" xfId="45" builtinId="10" customBuiltin="1"/>
    <cellStyle name="Output" xfId="40" builtinId="21" customBuiltin="1"/>
    <cellStyle name="Percent" xfId="6" builtinId="5"/>
    <cellStyle name="Percent 2" xfId="26" xr:uid="{00000000-0005-0000-0000-000043000000}"/>
    <cellStyle name="Percent 2 2" xfId="27" xr:uid="{00000000-0005-0000-0000-000044000000}"/>
    <cellStyle name="Percent 3" xfId="28" xr:uid="{00000000-0005-0000-0000-000045000000}"/>
    <cellStyle name="Percent 4" xfId="29" xr:uid="{00000000-0005-0000-0000-000046000000}"/>
    <cellStyle name="Percent 5" xfId="77" xr:uid="{00000000-0005-0000-0000-000052000000}"/>
    <cellStyle name="Percent 9" xfId="5" xr:uid="{00000000-0005-0000-0000-000047000000}"/>
    <cellStyle name="Title" xfId="31" builtinId="15" customBuiltin="1"/>
    <cellStyle name="Total" xfId="47" builtinId="25" customBuiltin="1"/>
    <cellStyle name="Warning Text" xfId="44" builtinId="11" customBuiltin="1"/>
  </cellStyles>
  <dxfs count="0"/>
  <tableStyles count="0" defaultTableStyle="TableStyleMedium2" defaultPivotStyle="PivotStyleLight16"/>
  <colors>
    <mruColors>
      <color rgb="FF809F41"/>
      <color rgb="FF4F81BD"/>
      <color rgb="FF71588F"/>
      <color rgb="FF458600"/>
      <color rgb="FF2375DB"/>
      <color rgb="FFE80202"/>
      <color rgb="FF01819C"/>
      <color rgb="FFA16600"/>
      <color rgb="FFAA4643"/>
      <color rgb="FF7474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>
                <a:latin typeface="+mn-lt"/>
                <a:cs typeface="Times New Roman" panose="02020603050405020304" pitchFamily="18" charset="0"/>
              </a:rPr>
              <a:t>Cost Control Scorecard for Non-ARA Components</a:t>
            </a: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Hawaiʻi Island</a:t>
            </a:r>
            <a:endParaRPr lang="en-US" sz="1200">
              <a:effectLst/>
              <a:latin typeface="+mn-lt"/>
              <a:cs typeface="Times New Roman" panose="02020603050405020304" pitchFamily="18" charset="0"/>
            </a:endParaRP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Annual</a:t>
            </a:r>
            <a:endParaRPr lang="en-US" sz="1200">
              <a:latin typeface="+mn-lt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501438176392335"/>
          <c:y val="0.15353958414772623"/>
          <c:w val="0.84833201500497379"/>
          <c:h val="0.67909593082779551"/>
        </c:manualLayout>
      </c:layout>
      <c:barChart>
        <c:barDir val="col"/>
        <c:grouping val="stacked"/>
        <c:varyColors val="0"/>
        <c:ser>
          <c:idx val="8"/>
          <c:order val="0"/>
          <c:tx>
            <c:strRef>
              <c:f>'03a_cost_control_scorecard'!$B$21</c:f>
              <c:strCache>
                <c:ptCount val="1"/>
                <c:pt idx="0">
                  <c:v>ECRC Revenues</c:v>
                </c:pt>
              </c:strCache>
            </c:strRef>
          </c:tx>
          <c:spPr>
            <a:solidFill>
              <a:srgbClr val="809F41"/>
            </a:solidFill>
            <a:ln w="28575">
              <a:noFill/>
            </a:ln>
          </c:spPr>
          <c:invertIfNegative val="0"/>
          <c:cat>
            <c:numRef>
              <c:f>'03a_cost_control_scorecard'!a_03a_an_cost_control_yrs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'03a_cost_control_scorecard'!a_03a_an_cost_control_hawaii_island_ecrc_rev</c:f>
              <c:numCache>
                <c:formatCode>#,##0</c:formatCode>
                <c:ptCount val="10"/>
                <c:pt idx="0">
                  <c:v>257027</c:v>
                </c:pt>
                <c:pt idx="1">
                  <c:v>243801</c:v>
                </c:pt>
                <c:pt idx="2">
                  <c:v>165266</c:v>
                </c:pt>
                <c:pt idx="3">
                  <c:v>129578</c:v>
                </c:pt>
                <c:pt idx="4">
                  <c:v>144795</c:v>
                </c:pt>
                <c:pt idx="5">
                  <c:v>184897</c:v>
                </c:pt>
                <c:pt idx="6">
                  <c:v>171721</c:v>
                </c:pt>
                <c:pt idx="7">
                  <c:v>140345</c:v>
                </c:pt>
                <c:pt idx="8">
                  <c:v>182317</c:v>
                </c:pt>
                <c:pt idx="9">
                  <c:v>277407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0-4F7D-960E-C8789935C7FD}"/>
            </c:ext>
          </c:extLst>
        </c:ser>
        <c:ser>
          <c:idx val="1"/>
          <c:order val="1"/>
          <c:tx>
            <c:strRef>
              <c:f>'03a_cost_control_scorecard'!$B$22</c:f>
              <c:strCache>
                <c:ptCount val="1"/>
                <c:pt idx="0">
                  <c:v>PPAC Revenues</c:v>
                </c:pt>
              </c:strCache>
            </c:strRef>
          </c:tx>
          <c:invertIfNegative val="0"/>
          <c:cat>
            <c:numRef>
              <c:f>'03a_cost_control_scorecard'!a_03a_an_cost_control_yrs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'03a_cost_control_scorecard'!a_03a_an_cost_control_hawaii_island_ppac_rev</c:f>
              <c:numCache>
                <c:formatCode>#,##0</c:formatCode>
                <c:ptCount val="10"/>
                <c:pt idx="0">
                  <c:v>22435.576000000001</c:v>
                </c:pt>
                <c:pt idx="1">
                  <c:v>22149.598000000002</c:v>
                </c:pt>
                <c:pt idx="2">
                  <c:v>21228.845000000001</c:v>
                </c:pt>
                <c:pt idx="3">
                  <c:v>20533.055</c:v>
                </c:pt>
                <c:pt idx="4">
                  <c:v>22240.964</c:v>
                </c:pt>
                <c:pt idx="5">
                  <c:v>20297.476999999999</c:v>
                </c:pt>
                <c:pt idx="6">
                  <c:v>19204.534</c:v>
                </c:pt>
                <c:pt idx="7">
                  <c:v>18582.266</c:v>
                </c:pt>
                <c:pt idx="8">
                  <c:v>20907</c:v>
                </c:pt>
                <c:pt idx="9">
                  <c:v>22035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D0-4F7D-960E-C8789935C7FD}"/>
            </c:ext>
          </c:extLst>
        </c:ser>
        <c:ser>
          <c:idx val="2"/>
          <c:order val="2"/>
          <c:tx>
            <c:strRef>
              <c:f>'03a_cost_control_scorecard'!$B$23</c:f>
              <c:strCache>
                <c:ptCount val="1"/>
                <c:pt idx="0">
                  <c:v>MPIR/EPRM Revenues</c:v>
                </c:pt>
              </c:strCache>
            </c:strRef>
          </c:tx>
          <c:spPr>
            <a:solidFill>
              <a:srgbClr val="747474"/>
            </a:solidFill>
          </c:spPr>
          <c:invertIfNegative val="0"/>
          <c:cat>
            <c:numRef>
              <c:f>'03a_cost_control_scorecard'!a_03a_an_cost_control_yrs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'03a_cost_control_scorecard'!a_03a_an_cost_control_hawaii_island_mpir_eprm_rev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56.670999999999999</c:v>
                </c:pt>
                <c:pt idx="8" formatCode="0">
                  <c:v>193.94</c:v>
                </c:pt>
                <c:pt idx="9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D0-4F7D-960E-C8789935C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858816"/>
        <c:axId val="133860352"/>
      </c:barChart>
      <c:lineChart>
        <c:grouping val="standard"/>
        <c:varyColors val="0"/>
        <c:ser>
          <c:idx val="3"/>
          <c:order val="3"/>
          <c:tx>
            <c:strRef>
              <c:f>'03a_cost_control_scorecard'!$B$25</c:f>
              <c:strCache>
                <c:ptCount val="1"/>
                <c:pt idx="0">
                  <c:v>Base Year Revenues</c:v>
                </c:pt>
              </c:strCache>
            </c:strRef>
          </c:tx>
          <c:cat>
            <c:numRef>
              <c:f>'03a_cost_control_scorecard'!$C$1:$M$1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'03a_cost_control_scorecard'!a_03a_an_cost_control_hawaii_island_base_yr_rev</c:f>
              <c:numCache>
                <c:formatCode>#,##0</c:formatCode>
                <c:ptCount val="10"/>
                <c:pt idx="0">
                  <c:v>294737.94849600003</c:v>
                </c:pt>
                <c:pt idx="1">
                  <c:v>300043.23156892805</c:v>
                </c:pt>
                <c:pt idx="2">
                  <c:v>303043.66388461733</c:v>
                </c:pt>
                <c:pt idx="3">
                  <c:v>306074.10052346351</c:v>
                </c:pt>
                <c:pt idx="4">
                  <c:v>311889.50843340927</c:v>
                </c:pt>
                <c:pt idx="5">
                  <c:v>319374.8566358111</c:v>
                </c:pt>
                <c:pt idx="6">
                  <c:v>325123.60405525571</c:v>
                </c:pt>
                <c:pt idx="7">
                  <c:v>329025.08730391879</c:v>
                </c:pt>
                <c:pt idx="8">
                  <c:v>342844.14097068337</c:v>
                </c:pt>
                <c:pt idx="9">
                  <c:v>366671.80876814591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D0-4F7D-960E-C8789935C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58816"/>
        <c:axId val="133860352"/>
        <c:extLst/>
      </c:lineChart>
      <c:catAx>
        <c:axId val="13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860352"/>
        <c:crosses val="autoZero"/>
        <c:auto val="1"/>
        <c:lblAlgn val="ctr"/>
        <c:lblOffset val="100"/>
        <c:noMultiLvlLbl val="0"/>
      </c:catAx>
      <c:valAx>
        <c:axId val="13386035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$000s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3858816"/>
        <c:crosses val="autoZero"/>
        <c:crossBetween val="between"/>
      </c:val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0.12146822828653267"/>
          <c:y val="0.90498036149736594"/>
          <c:w val="0.87853173952973473"/>
          <c:h val="5.280060256046814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>
                <a:latin typeface="+mn-lt"/>
                <a:cs typeface="Times New Roman" panose="02020603050405020304" pitchFamily="18" charset="0"/>
              </a:rPr>
              <a:t>Cost Control Scorecard for Non-ARA Components</a:t>
            </a: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Maui County</a:t>
            </a:r>
            <a:endParaRPr lang="en-US" sz="1200">
              <a:effectLst/>
              <a:latin typeface="+mn-lt"/>
              <a:cs typeface="Times New Roman" panose="02020603050405020304" pitchFamily="18" charset="0"/>
            </a:endParaRP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Annual</a:t>
            </a:r>
            <a:endParaRPr lang="en-US" sz="1200">
              <a:latin typeface="+mn-lt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887243542513"/>
          <c:y val="1.832340815391662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40403168781985"/>
          <c:y val="0.16831499785931012"/>
          <c:w val="0.85594236508107724"/>
          <c:h val="0.66432051711621154"/>
        </c:manualLayout>
      </c:layout>
      <c:barChart>
        <c:barDir val="col"/>
        <c:grouping val="stacked"/>
        <c:varyColors val="0"/>
        <c:ser>
          <c:idx val="8"/>
          <c:order val="0"/>
          <c:tx>
            <c:strRef>
              <c:f>'03a_cost_control_scorecard'!$B$13</c:f>
              <c:strCache>
                <c:ptCount val="1"/>
                <c:pt idx="0">
                  <c:v>ECRC Revenues</c:v>
                </c:pt>
              </c:strCache>
            </c:strRef>
          </c:tx>
          <c:spPr>
            <a:solidFill>
              <a:srgbClr val="809F41"/>
            </a:solidFill>
            <a:ln w="28575">
              <a:noFill/>
            </a:ln>
          </c:spPr>
          <c:invertIfNegative val="0"/>
          <c:cat>
            <c:numRef>
              <c:f>'03a_cost_control_scorecard'!a_03a_an_cost_control_yrs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'03a_cost_control_scorecard'!a_03a_an_cost_control_maui_county_ecrc_rev</c:f>
              <c:numCache>
                <c:formatCode>#,##0</c:formatCode>
                <c:ptCount val="10"/>
                <c:pt idx="0">
                  <c:v>289045</c:v>
                </c:pt>
                <c:pt idx="1">
                  <c:v>278705</c:v>
                </c:pt>
                <c:pt idx="2">
                  <c:v>198743</c:v>
                </c:pt>
                <c:pt idx="3">
                  <c:v>160474</c:v>
                </c:pt>
                <c:pt idx="4">
                  <c:v>176027</c:v>
                </c:pt>
                <c:pt idx="5">
                  <c:v>214437</c:v>
                </c:pt>
                <c:pt idx="6">
                  <c:v>208605</c:v>
                </c:pt>
                <c:pt idx="7">
                  <c:v>151427</c:v>
                </c:pt>
                <c:pt idx="8">
                  <c:v>189301</c:v>
                </c:pt>
                <c:pt idx="9">
                  <c:v>287329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B-4CE9-8ADA-40C09B648022}"/>
            </c:ext>
          </c:extLst>
        </c:ser>
        <c:ser>
          <c:idx val="1"/>
          <c:order val="1"/>
          <c:tx>
            <c:strRef>
              <c:f>'03a_cost_control_scorecard'!$B$14</c:f>
              <c:strCache>
                <c:ptCount val="1"/>
                <c:pt idx="0">
                  <c:v>PPAC Revenues</c:v>
                </c:pt>
              </c:strCache>
            </c:strRef>
          </c:tx>
          <c:invertIfNegative val="0"/>
          <c:cat>
            <c:numRef>
              <c:f>'03a_cost_control_scorecard'!a_03a_an_cost_control_yrs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'03a_cost_control_scorecard'!a_03a_an_cost_control_maui_county_ppac_rev</c:f>
              <c:numCache>
                <c:formatCode>#,##0</c:formatCode>
                <c:ptCount val="10"/>
                <c:pt idx="0">
                  <c:v>1139</c:v>
                </c:pt>
                <c:pt idx="1">
                  <c:v>1416</c:v>
                </c:pt>
                <c:pt idx="2">
                  <c:v>954</c:v>
                </c:pt>
                <c:pt idx="3">
                  <c:v>0</c:v>
                </c:pt>
                <c:pt idx="4">
                  <c:v>-126</c:v>
                </c:pt>
                <c:pt idx="5">
                  <c:v>-177</c:v>
                </c:pt>
                <c:pt idx="6">
                  <c:v>-170</c:v>
                </c:pt>
                <c:pt idx="7">
                  <c:v>-28</c:v>
                </c:pt>
                <c:pt idx="8">
                  <c:v>414</c:v>
                </c:pt>
                <c:pt idx="9">
                  <c:v>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3B-4CE9-8ADA-40C09B648022}"/>
            </c:ext>
          </c:extLst>
        </c:ser>
        <c:ser>
          <c:idx val="2"/>
          <c:order val="2"/>
          <c:tx>
            <c:strRef>
              <c:f>'03a_cost_control_scorecard'!$B$15</c:f>
              <c:strCache>
                <c:ptCount val="1"/>
                <c:pt idx="0">
                  <c:v>MPIR/EPRM Revenues</c:v>
                </c:pt>
              </c:strCache>
            </c:strRef>
          </c:tx>
          <c:spPr>
            <a:solidFill>
              <a:srgbClr val="747474"/>
            </a:solidFill>
          </c:spPr>
          <c:invertIfNegative val="0"/>
          <c:cat>
            <c:numRef>
              <c:f>'03a_cost_control_scorecard'!a_03a_an_cost_control_yrs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'03a_cost_control_scorecard'!a_03a_an_cost_control_maui_county_mpir_eprm_rev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52.097999999999999</c:v>
                </c:pt>
                <c:pt idx="8" formatCode="0">
                  <c:v>205.59700000000001</c:v>
                </c:pt>
                <c:pt idx="9">
                  <c:v>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3B-4CE9-8ADA-40C09B648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858816"/>
        <c:axId val="133860352"/>
      </c:barChart>
      <c:lineChart>
        <c:grouping val="standard"/>
        <c:varyColors val="0"/>
        <c:ser>
          <c:idx val="3"/>
          <c:order val="3"/>
          <c:tx>
            <c:strRef>
              <c:f>'03a_cost_control_scorecard'!$B$17</c:f>
              <c:strCache>
                <c:ptCount val="1"/>
                <c:pt idx="0">
                  <c:v>Base Year Revenues</c:v>
                </c:pt>
              </c:strCache>
            </c:strRef>
          </c:tx>
          <c:cat>
            <c:numRef>
              <c:f>'03a_cost_control_scorecard'!$C$1:$M$1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'03a_cost_control_scorecard'!a_03a_an_cost_control_maui_county_base_yr_rev</c:f>
              <c:numCache>
                <c:formatCode>#,##0</c:formatCode>
                <c:ptCount val="10"/>
                <c:pt idx="0">
                  <c:v>287414.15516800003</c:v>
                </c:pt>
                <c:pt idx="1">
                  <c:v>292587.60996102402</c:v>
                </c:pt>
                <c:pt idx="2">
                  <c:v>295513.48606063426</c:v>
                </c:pt>
                <c:pt idx="3">
                  <c:v>298468.6209212406</c:v>
                </c:pt>
                <c:pt idx="4">
                  <c:v>304139.52471874416</c:v>
                </c:pt>
                <c:pt idx="5">
                  <c:v>311438.87331199402</c:v>
                </c:pt>
                <c:pt idx="6">
                  <c:v>317044.77303160989</c:v>
                </c:pt>
                <c:pt idx="7">
                  <c:v>320849.31030798919</c:v>
                </c:pt>
                <c:pt idx="8">
                  <c:v>334324.98134092474</c:v>
                </c:pt>
                <c:pt idx="9">
                  <c:v>357560.56754411903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3B-4CE9-8ADA-40C09B648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58816"/>
        <c:axId val="133860352"/>
        <c:extLst/>
      </c:lineChart>
      <c:catAx>
        <c:axId val="13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860352"/>
        <c:crosses val="autoZero"/>
        <c:auto val="1"/>
        <c:lblAlgn val="ctr"/>
        <c:lblOffset val="100"/>
        <c:noMultiLvlLbl val="0"/>
      </c:catAx>
      <c:valAx>
        <c:axId val="13386035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$000s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3858816"/>
        <c:crosses val="autoZero"/>
        <c:crossBetween val="between"/>
      </c:val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0.12146822828653267"/>
          <c:y val="0.90498036149736594"/>
          <c:w val="0.87853173952973473"/>
          <c:h val="5.275529992598503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>
                <a:latin typeface="+mn-lt"/>
                <a:cs typeface="Times New Roman" panose="02020603050405020304" pitchFamily="18" charset="0"/>
              </a:rPr>
              <a:t>Cost Control Scorecard for</a:t>
            </a:r>
            <a:r>
              <a:rPr lang="en-US" sz="1200" baseline="0">
                <a:latin typeface="+mn-lt"/>
                <a:cs typeface="Times New Roman" panose="02020603050405020304" pitchFamily="18" charset="0"/>
              </a:rPr>
              <a:t> Non-ARA Components</a:t>
            </a:r>
            <a:endParaRPr lang="en-US" sz="1200">
              <a:latin typeface="+mn-lt"/>
              <a:cs typeface="Times New Roman" panose="02020603050405020304" pitchFamily="18" charset="0"/>
            </a:endParaRP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Oʻahu</a:t>
            </a:r>
            <a:endParaRPr lang="en-US" sz="1200">
              <a:effectLst/>
              <a:latin typeface="+mn-lt"/>
              <a:cs typeface="Times New Roman" panose="02020603050405020304" pitchFamily="18" charset="0"/>
            </a:endParaRP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Annual</a:t>
            </a:r>
            <a:endParaRPr lang="en-US" sz="1200">
              <a:latin typeface="+mn-lt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501438176392335"/>
          <c:y val="0.16535991511699336"/>
          <c:w val="0.84833201500497379"/>
          <c:h val="0.65841035163157802"/>
        </c:manualLayout>
      </c:layout>
      <c:barChart>
        <c:barDir val="col"/>
        <c:grouping val="stacked"/>
        <c:varyColors val="0"/>
        <c:ser>
          <c:idx val="8"/>
          <c:order val="0"/>
          <c:tx>
            <c:strRef>
              <c:f>'03a_cost_control_scorecard'!$B$5</c:f>
              <c:strCache>
                <c:ptCount val="1"/>
                <c:pt idx="0">
                  <c:v>ECRC Revenues</c:v>
                </c:pt>
              </c:strCache>
            </c:strRef>
          </c:tx>
          <c:spPr>
            <a:solidFill>
              <a:srgbClr val="809F41"/>
            </a:solidFill>
            <a:ln w="28575">
              <a:noFill/>
            </a:ln>
          </c:spPr>
          <c:invertIfNegative val="0"/>
          <c:cat>
            <c:numRef>
              <c:f>'03a_cost_control_scorecard'!a_03a_an_cost_control_yrs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'03a_cost_control_scorecard'!a_03a_an_cost_control_oahu_ecrc_rev</c:f>
              <c:numCache>
                <c:formatCode>#,##0</c:formatCode>
                <c:ptCount val="10"/>
                <c:pt idx="0">
                  <c:v>1345972</c:v>
                </c:pt>
                <c:pt idx="1">
                  <c:v>1309331</c:v>
                </c:pt>
                <c:pt idx="2">
                  <c:v>814300</c:v>
                </c:pt>
                <c:pt idx="3">
                  <c:v>625797</c:v>
                </c:pt>
                <c:pt idx="4">
                  <c:v>768686</c:v>
                </c:pt>
                <c:pt idx="5">
                  <c:v>942056</c:v>
                </c:pt>
                <c:pt idx="6">
                  <c:v>908815</c:v>
                </c:pt>
                <c:pt idx="7">
                  <c:v>704535</c:v>
                </c:pt>
                <c:pt idx="8">
                  <c:v>865466</c:v>
                </c:pt>
                <c:pt idx="9">
                  <c:v>1520664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A-437E-860F-DE6DD8DB0E3D}"/>
            </c:ext>
          </c:extLst>
        </c:ser>
        <c:ser>
          <c:idx val="1"/>
          <c:order val="1"/>
          <c:tx>
            <c:strRef>
              <c:f>'03a_cost_control_scorecard'!$B$6</c:f>
              <c:strCache>
                <c:ptCount val="1"/>
                <c:pt idx="0">
                  <c:v>PPAC Revenues</c:v>
                </c:pt>
              </c:strCache>
            </c:strRef>
          </c:tx>
          <c:invertIfNegative val="0"/>
          <c:cat>
            <c:numRef>
              <c:f>'03a_cost_control_scorecard'!a_03a_an_cost_control_yrs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'03a_cost_control_scorecard'!a_03a_an_cost_control_oahu_ppac_rev</c:f>
              <c:numCache>
                <c:formatCode>#,##0</c:formatCode>
                <c:ptCount val="10"/>
                <c:pt idx="0">
                  <c:v>172725</c:v>
                </c:pt>
                <c:pt idx="1">
                  <c:v>180892</c:v>
                </c:pt>
                <c:pt idx="2">
                  <c:v>173958</c:v>
                </c:pt>
                <c:pt idx="3">
                  <c:v>182557</c:v>
                </c:pt>
                <c:pt idx="4">
                  <c:v>178949</c:v>
                </c:pt>
                <c:pt idx="5">
                  <c:v>179299</c:v>
                </c:pt>
                <c:pt idx="6">
                  <c:v>179258</c:v>
                </c:pt>
                <c:pt idx="7">
                  <c:v>175187</c:v>
                </c:pt>
                <c:pt idx="8">
                  <c:v>175231</c:v>
                </c:pt>
                <c:pt idx="9">
                  <c:v>143309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3A-437E-860F-DE6DD8DB0E3D}"/>
            </c:ext>
          </c:extLst>
        </c:ser>
        <c:ser>
          <c:idx val="2"/>
          <c:order val="2"/>
          <c:tx>
            <c:strRef>
              <c:f>'03a_cost_control_scorecard'!$B$7</c:f>
              <c:strCache>
                <c:ptCount val="1"/>
                <c:pt idx="0">
                  <c:v>MPIR/EPRM Revenues</c:v>
                </c:pt>
              </c:strCache>
            </c:strRef>
          </c:tx>
          <c:spPr>
            <a:solidFill>
              <a:srgbClr val="747474"/>
            </a:solidFill>
          </c:spPr>
          <c:invertIfNegative val="0"/>
          <c:cat>
            <c:numRef>
              <c:f>'03a_cost_control_scorecard'!a_03a_an_cost_control_yrs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'03a_cost_control_scorecard'!a_03a_an_cost_control_oahu_mpir_eprm_rev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3560.7020000000002</c:v>
                </c:pt>
                <c:pt idx="6">
                  <c:v>18050.578000000001</c:v>
                </c:pt>
                <c:pt idx="7">
                  <c:v>20006.555</c:v>
                </c:pt>
                <c:pt idx="8" formatCode="_(* #,##0_);_(* \(#,##0\);_(* &quot;-&quot;??_);_(@_)">
                  <c:v>19969.084999999999</c:v>
                </c:pt>
                <c:pt idx="9">
                  <c:v>21787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3A-437E-860F-DE6DD8DB0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858816"/>
        <c:axId val="133860352"/>
      </c:barChart>
      <c:lineChart>
        <c:grouping val="standard"/>
        <c:varyColors val="0"/>
        <c:ser>
          <c:idx val="3"/>
          <c:order val="3"/>
          <c:tx>
            <c:strRef>
              <c:f>'03a_cost_control_scorecard'!$B$9</c:f>
              <c:strCache>
                <c:ptCount val="1"/>
                <c:pt idx="0">
                  <c:v>Base Year Revenues</c:v>
                </c:pt>
              </c:strCache>
            </c:strRef>
          </c:tx>
          <c:cat>
            <c:numRef>
              <c:f>'03a_cost_control_scorecard'!$C$1:$M$1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'03a_cost_control_scorecard'!a_03a_an_cost_control_oahu_base_yr_rev</c:f>
              <c:numCache>
                <c:formatCode>#,##0</c:formatCode>
                <c:ptCount val="10"/>
                <c:pt idx="0">
                  <c:v>1585453.869472</c:v>
                </c:pt>
                <c:pt idx="1">
                  <c:v>1613992.039122496</c:v>
                </c:pt>
                <c:pt idx="2">
                  <c:v>1630131.9595137211</c:v>
                </c:pt>
                <c:pt idx="3">
                  <c:v>1646433.2791088582</c:v>
                </c:pt>
                <c:pt idx="4">
                  <c:v>1677715.5114119262</c:v>
                </c:pt>
                <c:pt idx="5">
                  <c:v>1717980.6836858124</c:v>
                </c:pt>
                <c:pt idx="6">
                  <c:v>1748904.335992157</c:v>
                </c:pt>
                <c:pt idx="7">
                  <c:v>1769891.1880240629</c:v>
                </c:pt>
                <c:pt idx="8">
                  <c:v>1844226.6179210737</c:v>
                </c:pt>
                <c:pt idx="9">
                  <c:v>1972400.3678665885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3A-437E-860F-DE6DD8DB0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58816"/>
        <c:axId val="133860352"/>
        <c:extLst/>
      </c:lineChart>
      <c:catAx>
        <c:axId val="13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860352"/>
        <c:crosses val="autoZero"/>
        <c:auto val="1"/>
        <c:lblAlgn val="ctr"/>
        <c:lblOffset val="100"/>
        <c:noMultiLvlLbl val="0"/>
      </c:catAx>
      <c:valAx>
        <c:axId val="13386035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$000s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3858816"/>
        <c:crosses val="autoZero"/>
        <c:crossBetween val="between"/>
      </c:val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0.12146822828653267"/>
          <c:y val="0.89907019601273241"/>
          <c:w val="0.87853173952973473"/>
          <c:h val="5.266491539669016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48</xdr:row>
      <xdr:rowOff>161925</xdr:rowOff>
    </xdr:from>
    <xdr:to>
      <xdr:col>0</xdr:col>
      <xdr:colOff>6760845</xdr:colOff>
      <xdr:row>71</xdr:row>
      <xdr:rowOff>169545</xdr:rowOff>
    </xdr:to>
    <xdr:graphicFrame macro="">
      <xdr:nvGraphicFramePr>
        <xdr:cNvPr id="7" name="03a_cost_control_hel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76200</xdr:colOff>
      <xdr:row>25</xdr:row>
      <xdr:rowOff>133350</xdr:rowOff>
    </xdr:from>
    <xdr:to>
      <xdr:col>0</xdr:col>
      <xdr:colOff>6751320</xdr:colOff>
      <xdr:row>48</xdr:row>
      <xdr:rowOff>140970</xdr:rowOff>
    </xdr:to>
    <xdr:graphicFrame macro="">
      <xdr:nvGraphicFramePr>
        <xdr:cNvPr id="8" name="03a_cost_control_me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85725</xdr:colOff>
      <xdr:row>2</xdr:row>
      <xdr:rowOff>104775</xdr:rowOff>
    </xdr:from>
    <xdr:to>
      <xdr:col>0</xdr:col>
      <xdr:colOff>6760845</xdr:colOff>
      <xdr:row>25</xdr:row>
      <xdr:rowOff>112395</xdr:rowOff>
    </xdr:to>
    <xdr:graphicFrame macro="">
      <xdr:nvGraphicFramePr>
        <xdr:cNvPr id="11" name="03a_cost_control_hec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37"/>
  <sheetViews>
    <sheetView tabSelected="1" zoomScaleNormal="100" workbookViewId="0">
      <pane xSplit="2" ySplit="2" topLeftCell="I3" activePane="bottomRight" state="frozen"/>
      <selection pane="topRight" activeCell="C1" sqref="C1"/>
      <selection pane="bottomLeft" activeCell="A3" sqref="A3"/>
      <selection pane="bottomRight"/>
    </sheetView>
  </sheetViews>
  <sheetFormatPr defaultColWidth="9.28515625" defaultRowHeight="15"/>
  <cols>
    <col min="1" max="1" width="102.42578125" style="5" customWidth="1"/>
    <col min="2" max="2" width="26.28515625" bestFit="1" customWidth="1"/>
    <col min="3" max="12" width="11.28515625" style="5" customWidth="1"/>
    <col min="13" max="20" width="11.28515625" style="1" customWidth="1"/>
    <col min="21" max="21" width="16.7109375" customWidth="1"/>
    <col min="22" max="22" width="11.28515625" style="5" customWidth="1"/>
    <col min="23" max="32" width="11.28515625" customWidth="1"/>
  </cols>
  <sheetData>
    <row r="1" spans="1:20" s="5" customFormat="1" ht="18.75">
      <c r="A1" s="15"/>
      <c r="B1" s="6" t="s">
        <v>11</v>
      </c>
      <c r="C1" s="9">
        <v>2011</v>
      </c>
      <c r="D1" s="9">
        <v>2012</v>
      </c>
      <c r="E1" s="9">
        <v>2013</v>
      </c>
      <c r="F1" s="9">
        <v>2014</v>
      </c>
      <c r="G1" s="9">
        <v>2015</v>
      </c>
      <c r="H1" s="9">
        <v>2016</v>
      </c>
      <c r="I1" s="9">
        <v>2017</v>
      </c>
      <c r="J1" s="9">
        <v>2018</v>
      </c>
      <c r="K1" s="9">
        <v>2019</v>
      </c>
      <c r="L1" s="9">
        <v>2020</v>
      </c>
      <c r="M1" s="9">
        <v>2021</v>
      </c>
      <c r="N1" s="9">
        <v>2022</v>
      </c>
      <c r="Q1" s="1"/>
    </row>
    <row r="2" spans="1:20" s="5" customFormat="1" ht="15.75">
      <c r="A2" s="12"/>
      <c r="B2" s="7"/>
      <c r="C2" s="7" t="s">
        <v>0</v>
      </c>
      <c r="D2" s="7" t="s">
        <v>0</v>
      </c>
      <c r="E2" s="7" t="s">
        <v>0</v>
      </c>
      <c r="F2" s="7" t="s">
        <v>0</v>
      </c>
      <c r="G2" s="7" t="s">
        <v>0</v>
      </c>
      <c r="H2" s="7" t="s">
        <v>0</v>
      </c>
      <c r="I2" s="7" t="s">
        <v>0</v>
      </c>
      <c r="J2" s="7" t="s">
        <v>0</v>
      </c>
      <c r="K2" s="7" t="s">
        <v>0</v>
      </c>
      <c r="L2" s="7" t="s">
        <v>0</v>
      </c>
      <c r="M2" s="7" t="s">
        <v>0</v>
      </c>
      <c r="N2" s="7" t="s">
        <v>0</v>
      </c>
      <c r="Q2" s="1"/>
    </row>
    <row r="3" spans="1:20" s="5" customFormat="1">
      <c r="B3" s="8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Q3" s="1"/>
    </row>
    <row r="4" spans="1:20" s="5" customFormat="1">
      <c r="B4" s="5" t="s">
        <v>10</v>
      </c>
      <c r="C4" s="4"/>
      <c r="D4" s="4"/>
      <c r="E4" s="4"/>
      <c r="F4" s="4"/>
      <c r="G4" s="4"/>
      <c r="H4" s="4"/>
      <c r="I4" s="4"/>
      <c r="J4" s="4"/>
      <c r="K4" s="4"/>
      <c r="L4" s="4"/>
      <c r="Q4" s="1"/>
    </row>
    <row r="5" spans="1:20" s="5" customFormat="1">
      <c r="B5" s="2" t="s">
        <v>3</v>
      </c>
      <c r="C5" s="11">
        <v>1392045</v>
      </c>
      <c r="D5" s="11">
        <v>1465336</v>
      </c>
      <c r="E5" s="11">
        <v>1345972</v>
      </c>
      <c r="F5" s="11">
        <v>1309331</v>
      </c>
      <c r="G5" s="11">
        <v>814300</v>
      </c>
      <c r="H5" s="11">
        <v>625797</v>
      </c>
      <c r="I5" s="11">
        <v>768686</v>
      </c>
      <c r="J5" s="11">
        <v>942056</v>
      </c>
      <c r="K5" s="11">
        <v>908815</v>
      </c>
      <c r="L5" s="11">
        <v>704535</v>
      </c>
      <c r="M5" s="11">
        <v>865466</v>
      </c>
      <c r="N5" s="11">
        <v>1520664</v>
      </c>
      <c r="Q5" s="1"/>
    </row>
    <row r="6" spans="1:20" s="5" customFormat="1">
      <c r="B6" s="2" t="s">
        <v>4</v>
      </c>
      <c r="C6" s="11">
        <v>140849</v>
      </c>
      <c r="D6" s="11">
        <v>176845</v>
      </c>
      <c r="E6" s="11">
        <v>172725</v>
      </c>
      <c r="F6" s="11">
        <v>180892</v>
      </c>
      <c r="G6" s="11">
        <v>173958</v>
      </c>
      <c r="H6" s="11">
        <v>182557</v>
      </c>
      <c r="I6" s="11">
        <v>178949</v>
      </c>
      <c r="J6" s="11">
        <v>179299</v>
      </c>
      <c r="K6" s="11">
        <v>179258</v>
      </c>
      <c r="L6" s="11">
        <v>175187</v>
      </c>
      <c r="M6" s="11">
        <v>175231</v>
      </c>
      <c r="N6" s="11">
        <v>143309</v>
      </c>
      <c r="Q6" s="1"/>
    </row>
    <row r="7" spans="1:20" s="5" customFormat="1">
      <c r="B7" s="2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3560.7020000000002</v>
      </c>
      <c r="K7" s="11">
        <v>18050.578000000001</v>
      </c>
      <c r="L7" s="11">
        <v>20006.555</v>
      </c>
      <c r="M7" s="13">
        <v>19969.084999999999</v>
      </c>
      <c r="N7" s="11">
        <v>21787</v>
      </c>
      <c r="Q7" s="1"/>
    </row>
    <row r="8" spans="1:20" s="5" customFormat="1">
      <c r="B8" s="2" t="s">
        <v>7</v>
      </c>
      <c r="C8" s="11">
        <f>SUM(C5:C7)</f>
        <v>1532894</v>
      </c>
      <c r="D8" s="11">
        <f t="shared" ref="D8:L8" si="0">SUM(D5:D7)</f>
        <v>1642181</v>
      </c>
      <c r="E8" s="11">
        <f t="shared" si="0"/>
        <v>1518697</v>
      </c>
      <c r="F8" s="11">
        <f t="shared" si="0"/>
        <v>1490223</v>
      </c>
      <c r="G8" s="11">
        <f t="shared" si="0"/>
        <v>988258</v>
      </c>
      <c r="H8" s="11">
        <f t="shared" si="0"/>
        <v>808354</v>
      </c>
      <c r="I8" s="11">
        <f t="shared" si="0"/>
        <v>947635</v>
      </c>
      <c r="J8" s="11">
        <f t="shared" si="0"/>
        <v>1124915.702</v>
      </c>
      <c r="K8" s="11">
        <f t="shared" si="0"/>
        <v>1106123.578</v>
      </c>
      <c r="L8" s="11">
        <f t="shared" si="0"/>
        <v>899728.55500000005</v>
      </c>
      <c r="M8" s="11">
        <f t="shared" ref="M8:N8" si="1">SUM(M5:M7)</f>
        <v>1060666.085</v>
      </c>
      <c r="N8" s="11">
        <f t="shared" si="1"/>
        <v>1685760</v>
      </c>
      <c r="Q8" s="1"/>
    </row>
    <row r="9" spans="1:20" s="5" customFormat="1">
      <c r="B9" s="10" t="s">
        <v>5</v>
      </c>
      <c r="C9" s="11">
        <f>SUM(C5:C7)</f>
        <v>1532894</v>
      </c>
      <c r="D9" s="11">
        <f>C9*(1+D10)</f>
        <v>1560486.0919999999</v>
      </c>
      <c r="E9" s="11">
        <f t="shared" ref="E9:N9" si="2">D9*(1+E10)</f>
        <v>1585453.869472</v>
      </c>
      <c r="F9" s="11">
        <f t="shared" si="2"/>
        <v>1613992.039122496</v>
      </c>
      <c r="G9" s="11">
        <f t="shared" si="2"/>
        <v>1630131.9595137211</v>
      </c>
      <c r="H9" s="11">
        <f t="shared" si="2"/>
        <v>1646433.2791088582</v>
      </c>
      <c r="I9" s="11">
        <f t="shared" si="2"/>
        <v>1677715.5114119262</v>
      </c>
      <c r="J9" s="11">
        <f t="shared" si="2"/>
        <v>1717980.6836858124</v>
      </c>
      <c r="K9" s="11">
        <f t="shared" si="2"/>
        <v>1748904.335992157</v>
      </c>
      <c r="L9" s="11">
        <f t="shared" si="2"/>
        <v>1769891.1880240629</v>
      </c>
      <c r="M9" s="11">
        <f t="shared" si="2"/>
        <v>1844226.6179210737</v>
      </c>
      <c r="N9" s="11">
        <f t="shared" si="2"/>
        <v>1972400.3678665885</v>
      </c>
      <c r="Q9" s="1"/>
    </row>
    <row r="10" spans="1:20" s="5" customFormat="1">
      <c r="B10" s="2" t="s">
        <v>2</v>
      </c>
      <c r="C10" s="4">
        <v>2.1000000000000001E-2</v>
      </c>
      <c r="D10" s="4">
        <v>1.7999999999999999E-2</v>
      </c>
      <c r="E10" s="4">
        <v>1.6E-2</v>
      </c>
      <c r="F10" s="4">
        <v>1.7999999999999999E-2</v>
      </c>
      <c r="G10" s="4">
        <v>0.01</v>
      </c>
      <c r="H10" s="4">
        <v>0.01</v>
      </c>
      <c r="I10" s="4">
        <v>1.9E-2</v>
      </c>
      <c r="J10" s="4">
        <v>2.4E-2</v>
      </c>
      <c r="K10" s="4">
        <v>1.7999999999999999E-2</v>
      </c>
      <c r="L10" s="4">
        <v>1.2E-2</v>
      </c>
      <c r="M10" s="4">
        <v>4.2000000000000003E-2</v>
      </c>
      <c r="N10" s="16">
        <v>6.9500000000000006E-2</v>
      </c>
      <c r="Q10" s="1"/>
    </row>
    <row r="11" spans="1:20" s="5" customFormat="1"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5" customFormat="1">
      <c r="B12" s="5" t="s">
        <v>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1"/>
      <c r="N12" s="1"/>
      <c r="O12" s="1"/>
      <c r="P12" s="1"/>
      <c r="Q12" s="1"/>
      <c r="R12" s="1"/>
      <c r="S12" s="1"/>
      <c r="T12" s="1"/>
    </row>
    <row r="13" spans="1:20" s="5" customFormat="1">
      <c r="B13" s="2" t="s">
        <v>3</v>
      </c>
      <c r="C13" s="11">
        <v>277886</v>
      </c>
      <c r="D13" s="11">
        <v>296896</v>
      </c>
      <c r="E13" s="11">
        <v>289045</v>
      </c>
      <c r="F13" s="11">
        <v>278705</v>
      </c>
      <c r="G13" s="11">
        <v>198743</v>
      </c>
      <c r="H13" s="11">
        <v>160474</v>
      </c>
      <c r="I13" s="11">
        <v>176027</v>
      </c>
      <c r="J13" s="11">
        <v>214437</v>
      </c>
      <c r="K13" s="11">
        <v>208605</v>
      </c>
      <c r="L13" s="11">
        <v>151427</v>
      </c>
      <c r="M13" s="11">
        <v>189301</v>
      </c>
      <c r="N13" s="11">
        <v>287329</v>
      </c>
      <c r="O13" s="1"/>
      <c r="P13" s="1"/>
      <c r="Q13" s="1"/>
      <c r="R13" s="1"/>
      <c r="S13" s="1"/>
      <c r="T13" s="1"/>
    </row>
    <row r="14" spans="1:20" s="5" customFormat="1">
      <c r="B14" s="2" t="s">
        <v>4</v>
      </c>
      <c r="C14" s="11">
        <v>0</v>
      </c>
      <c r="D14" s="11">
        <v>835</v>
      </c>
      <c r="E14" s="11">
        <v>1139</v>
      </c>
      <c r="F14" s="11">
        <v>1416</v>
      </c>
      <c r="G14" s="11">
        <v>954</v>
      </c>
      <c r="H14" s="11">
        <v>0</v>
      </c>
      <c r="I14" s="11">
        <v>-126</v>
      </c>
      <c r="J14" s="11">
        <v>-177</v>
      </c>
      <c r="K14" s="11">
        <v>-170</v>
      </c>
      <c r="L14" s="11">
        <v>-28</v>
      </c>
      <c r="M14" s="11">
        <v>414</v>
      </c>
      <c r="N14" s="11">
        <v>793</v>
      </c>
      <c r="O14" s="1"/>
      <c r="P14" s="1"/>
      <c r="Q14" s="1"/>
      <c r="R14" s="1"/>
      <c r="S14" s="1"/>
      <c r="T14" s="1"/>
    </row>
    <row r="15" spans="1:20" s="5" customFormat="1">
      <c r="B15" s="2" t="s">
        <v>6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52.097999999999999</v>
      </c>
      <c r="M15" s="14">
        <v>205.59700000000001</v>
      </c>
      <c r="N15" s="11">
        <v>962</v>
      </c>
      <c r="O15" s="1"/>
      <c r="P15" s="1"/>
      <c r="Q15" s="1"/>
      <c r="R15" s="1"/>
      <c r="S15" s="1"/>
      <c r="T15" s="1"/>
    </row>
    <row r="16" spans="1:20" s="5" customFormat="1">
      <c r="B16" s="2" t="s">
        <v>7</v>
      </c>
      <c r="C16" s="11">
        <f>SUM(C13:C15)</f>
        <v>277886</v>
      </c>
      <c r="D16" s="11">
        <f t="shared" ref="D16" si="3">SUM(D13:D15)</f>
        <v>297731</v>
      </c>
      <c r="E16" s="11">
        <f t="shared" ref="E16" si="4">SUM(E13:E15)</f>
        <v>290184</v>
      </c>
      <c r="F16" s="11">
        <f t="shared" ref="F16" si="5">SUM(F13:F15)</f>
        <v>280121</v>
      </c>
      <c r="G16" s="11">
        <f t="shared" ref="G16" si="6">SUM(G13:G15)</f>
        <v>199697</v>
      </c>
      <c r="H16" s="11">
        <f t="shared" ref="H16" si="7">SUM(H13:H15)</f>
        <v>160474</v>
      </c>
      <c r="I16" s="11">
        <f t="shared" ref="I16" si="8">SUM(I13:I15)</f>
        <v>175901</v>
      </c>
      <c r="J16" s="11">
        <f t="shared" ref="J16" si="9">SUM(J13:J15)</f>
        <v>214260</v>
      </c>
      <c r="K16" s="11">
        <f t="shared" ref="K16" si="10">SUM(K13:K15)</f>
        <v>208435</v>
      </c>
      <c r="L16" s="11">
        <f t="shared" ref="L16:N16" si="11">SUM(L13:L15)</f>
        <v>151451.098</v>
      </c>
      <c r="M16" s="11">
        <f t="shared" si="11"/>
        <v>189920.59700000001</v>
      </c>
      <c r="N16" s="11">
        <f t="shared" si="11"/>
        <v>289084</v>
      </c>
      <c r="Q16" s="1"/>
    </row>
    <row r="17" spans="2:20" s="5" customFormat="1">
      <c r="B17" s="10" t="s">
        <v>5</v>
      </c>
      <c r="C17" s="11">
        <f>SUM(C13:C15)</f>
        <v>277886</v>
      </c>
      <c r="D17" s="11">
        <f>C17*(1+D18)</f>
        <v>282887.94800000003</v>
      </c>
      <c r="E17" s="11">
        <f t="shared" ref="E17:N17" si="12">D17*(1+E18)</f>
        <v>287414.15516800003</v>
      </c>
      <c r="F17" s="11">
        <f t="shared" si="12"/>
        <v>292587.60996102402</v>
      </c>
      <c r="G17" s="11">
        <f t="shared" si="12"/>
        <v>295513.48606063426</v>
      </c>
      <c r="H17" s="11">
        <f t="shared" si="12"/>
        <v>298468.6209212406</v>
      </c>
      <c r="I17" s="11">
        <f t="shared" si="12"/>
        <v>304139.52471874416</v>
      </c>
      <c r="J17" s="11">
        <f t="shared" si="12"/>
        <v>311438.87331199402</v>
      </c>
      <c r="K17" s="11">
        <f t="shared" si="12"/>
        <v>317044.77303160989</v>
      </c>
      <c r="L17" s="11">
        <f t="shared" si="12"/>
        <v>320849.31030798919</v>
      </c>
      <c r="M17" s="11">
        <f t="shared" si="12"/>
        <v>334324.98134092474</v>
      </c>
      <c r="N17" s="11">
        <f t="shared" si="12"/>
        <v>357560.56754411903</v>
      </c>
      <c r="O17" s="1"/>
      <c r="P17" s="1"/>
      <c r="Q17" s="1"/>
      <c r="R17" s="1"/>
      <c r="S17" s="1"/>
      <c r="T17" s="1"/>
    </row>
    <row r="18" spans="2:20" s="5" customFormat="1">
      <c r="B18" s="2" t="s">
        <v>2</v>
      </c>
      <c r="C18" s="4">
        <f t="shared" ref="C18:L18" si="13">C26</f>
        <v>2.1000000000000001E-2</v>
      </c>
      <c r="D18" s="4">
        <f t="shared" si="13"/>
        <v>1.7999999999999999E-2</v>
      </c>
      <c r="E18" s="4">
        <f t="shared" si="13"/>
        <v>1.6E-2</v>
      </c>
      <c r="F18" s="4">
        <f t="shared" si="13"/>
        <v>1.7999999999999999E-2</v>
      </c>
      <c r="G18" s="4">
        <f t="shared" si="13"/>
        <v>0.01</v>
      </c>
      <c r="H18" s="4">
        <f t="shared" si="13"/>
        <v>0.01</v>
      </c>
      <c r="I18" s="4">
        <f t="shared" si="13"/>
        <v>1.9E-2</v>
      </c>
      <c r="J18" s="4">
        <f t="shared" si="13"/>
        <v>2.4E-2</v>
      </c>
      <c r="K18" s="4">
        <f t="shared" si="13"/>
        <v>1.7999999999999999E-2</v>
      </c>
      <c r="L18" s="4">
        <f t="shared" si="13"/>
        <v>1.2E-2</v>
      </c>
      <c r="M18" s="4">
        <v>4.2000000000000003E-2</v>
      </c>
      <c r="N18" s="17">
        <v>6.9500000000000006E-2</v>
      </c>
      <c r="O18" s="1"/>
      <c r="P18" s="1"/>
      <c r="Q18" s="1"/>
      <c r="R18" s="1"/>
      <c r="S18" s="1"/>
      <c r="T18" s="1"/>
    </row>
    <row r="19" spans="2:20" s="5" customFormat="1"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Q19" s="1"/>
    </row>
    <row r="20" spans="2:20" s="5" customFormat="1">
      <c r="B20" s="5" t="s">
        <v>8</v>
      </c>
      <c r="C20" s="4"/>
      <c r="D20" s="4"/>
      <c r="E20" s="4"/>
      <c r="F20" s="4"/>
      <c r="G20" s="4"/>
      <c r="H20" s="4"/>
      <c r="I20" s="4"/>
      <c r="J20" s="4"/>
      <c r="K20" s="4"/>
      <c r="L20" s="4"/>
      <c r="Q20" s="1"/>
    </row>
    <row r="21" spans="2:20" s="5" customFormat="1">
      <c r="B21" s="2" t="s">
        <v>3</v>
      </c>
      <c r="C21" s="11">
        <v>284967</v>
      </c>
      <c r="D21" s="11">
        <v>269913</v>
      </c>
      <c r="E21" s="11">
        <v>257027</v>
      </c>
      <c r="F21" s="11">
        <v>243801</v>
      </c>
      <c r="G21" s="11">
        <v>165266</v>
      </c>
      <c r="H21" s="11">
        <v>129578</v>
      </c>
      <c r="I21" s="11">
        <v>144795</v>
      </c>
      <c r="J21" s="11">
        <v>184897</v>
      </c>
      <c r="K21" s="11">
        <v>171721</v>
      </c>
      <c r="L21" s="11">
        <v>140345</v>
      </c>
      <c r="M21" s="11">
        <v>182317</v>
      </c>
      <c r="N21" s="11">
        <v>277407</v>
      </c>
      <c r="Q21" s="1"/>
    </row>
    <row r="22" spans="2:20" s="5" customFormat="1">
      <c r="B22" s="2" t="s">
        <v>4</v>
      </c>
      <c r="C22" s="11">
        <v>0</v>
      </c>
      <c r="D22" s="11">
        <v>16614.012999999999</v>
      </c>
      <c r="E22" s="11">
        <v>22435.576000000001</v>
      </c>
      <c r="F22" s="11">
        <v>22149.598000000002</v>
      </c>
      <c r="G22" s="11">
        <v>21228.845000000001</v>
      </c>
      <c r="H22" s="11">
        <v>20533.055</v>
      </c>
      <c r="I22" s="11">
        <v>22240.964</v>
      </c>
      <c r="J22" s="11">
        <v>20297.476999999999</v>
      </c>
      <c r="K22" s="11">
        <v>19204.534</v>
      </c>
      <c r="L22" s="11">
        <v>18582.266</v>
      </c>
      <c r="M22" s="11">
        <v>20907</v>
      </c>
      <c r="N22" s="11">
        <v>22035</v>
      </c>
      <c r="O22" s="1"/>
      <c r="P22" s="1"/>
      <c r="Q22" s="1"/>
      <c r="R22" s="1"/>
      <c r="S22" s="1"/>
      <c r="T22" s="1"/>
    </row>
    <row r="23" spans="2:20" s="5" customFormat="1">
      <c r="B23" s="2" t="s">
        <v>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56.670999999999999</v>
      </c>
      <c r="M23" s="14">
        <v>193.94</v>
      </c>
      <c r="N23" s="11">
        <v>991</v>
      </c>
      <c r="O23" s="1"/>
      <c r="P23" s="1"/>
      <c r="Q23" s="1"/>
      <c r="R23" s="1"/>
      <c r="S23" s="1"/>
      <c r="T23" s="1"/>
    </row>
    <row r="24" spans="2:20" s="5" customFormat="1">
      <c r="B24" s="2" t="s">
        <v>7</v>
      </c>
      <c r="C24" s="11">
        <f>SUM(C21:C23)</f>
        <v>284967</v>
      </c>
      <c r="D24" s="11">
        <f t="shared" ref="D24" si="14">SUM(D21:D23)</f>
        <v>286527.01299999998</v>
      </c>
      <c r="E24" s="11">
        <f t="shared" ref="E24" si="15">SUM(E21:E23)</f>
        <v>279462.576</v>
      </c>
      <c r="F24" s="11">
        <f t="shared" ref="F24" si="16">SUM(F21:F23)</f>
        <v>265950.598</v>
      </c>
      <c r="G24" s="11">
        <f t="shared" ref="G24" si="17">SUM(G21:G23)</f>
        <v>186494.845</v>
      </c>
      <c r="H24" s="11">
        <f t="shared" ref="H24" si="18">SUM(H21:H23)</f>
        <v>150111.05499999999</v>
      </c>
      <c r="I24" s="11">
        <f t="shared" ref="I24" si="19">SUM(I21:I23)</f>
        <v>167035.96400000001</v>
      </c>
      <c r="J24" s="11">
        <f t="shared" ref="J24" si="20">SUM(J21:J23)</f>
        <v>205194.47700000001</v>
      </c>
      <c r="K24" s="11">
        <f t="shared" ref="K24" si="21">SUM(K21:K23)</f>
        <v>190925.53399999999</v>
      </c>
      <c r="L24" s="11">
        <f t="shared" ref="L24:N24" si="22">SUM(L21:L23)</f>
        <v>158983.93700000001</v>
      </c>
      <c r="M24" s="11">
        <f t="shared" si="22"/>
        <v>203417.94</v>
      </c>
      <c r="N24" s="11">
        <f t="shared" si="22"/>
        <v>300433</v>
      </c>
      <c r="Q24" s="1"/>
    </row>
    <row r="25" spans="2:20" s="5" customFormat="1">
      <c r="B25" s="10" t="s">
        <v>5</v>
      </c>
      <c r="C25" s="11">
        <f>SUM(C21:C23)</f>
        <v>284967</v>
      </c>
      <c r="D25" s="11">
        <f>C25*(1+D26)</f>
        <v>290096.40600000002</v>
      </c>
      <c r="E25" s="11">
        <f t="shared" ref="E25:N25" si="23">D25*(1+E26)</f>
        <v>294737.94849600003</v>
      </c>
      <c r="F25" s="11">
        <f t="shared" si="23"/>
        <v>300043.23156892805</v>
      </c>
      <c r="G25" s="11">
        <f t="shared" si="23"/>
        <v>303043.66388461733</v>
      </c>
      <c r="H25" s="11">
        <f t="shared" si="23"/>
        <v>306074.10052346351</v>
      </c>
      <c r="I25" s="11">
        <f t="shared" si="23"/>
        <v>311889.50843340927</v>
      </c>
      <c r="J25" s="11">
        <f t="shared" si="23"/>
        <v>319374.8566358111</v>
      </c>
      <c r="K25" s="11">
        <f t="shared" si="23"/>
        <v>325123.60405525571</v>
      </c>
      <c r="L25" s="11">
        <f t="shared" si="23"/>
        <v>329025.08730391879</v>
      </c>
      <c r="M25" s="11">
        <f t="shared" si="23"/>
        <v>342844.14097068337</v>
      </c>
      <c r="N25" s="11">
        <f t="shared" si="23"/>
        <v>366671.80876814591</v>
      </c>
      <c r="O25" s="1"/>
      <c r="P25" s="1"/>
      <c r="Q25" s="1"/>
      <c r="R25" s="1"/>
      <c r="S25" s="1"/>
      <c r="T25" s="1"/>
    </row>
    <row r="26" spans="2:20" s="5" customFormat="1">
      <c r="B26" s="2" t="s">
        <v>2</v>
      </c>
      <c r="C26" s="4">
        <f t="shared" ref="C26:L26" si="24">C10</f>
        <v>2.1000000000000001E-2</v>
      </c>
      <c r="D26" s="4">
        <f t="shared" si="24"/>
        <v>1.7999999999999999E-2</v>
      </c>
      <c r="E26" s="4">
        <f t="shared" si="24"/>
        <v>1.6E-2</v>
      </c>
      <c r="F26" s="4">
        <f t="shared" si="24"/>
        <v>1.7999999999999999E-2</v>
      </c>
      <c r="G26" s="4">
        <f t="shared" si="24"/>
        <v>0.01</v>
      </c>
      <c r="H26" s="4">
        <f t="shared" si="24"/>
        <v>0.01</v>
      </c>
      <c r="I26" s="4">
        <f t="shared" si="24"/>
        <v>1.9E-2</v>
      </c>
      <c r="J26" s="4">
        <f t="shared" si="24"/>
        <v>2.4E-2</v>
      </c>
      <c r="K26" s="4">
        <f t="shared" si="24"/>
        <v>1.7999999999999999E-2</v>
      </c>
      <c r="L26" s="4">
        <f t="shared" si="24"/>
        <v>1.2E-2</v>
      </c>
      <c r="M26" s="4">
        <v>4.2000000000000003E-2</v>
      </c>
      <c r="N26" s="17">
        <v>6.9500000000000006E-2</v>
      </c>
      <c r="O26" s="1"/>
      <c r="P26" s="1"/>
      <c r="Q26" s="1"/>
      <c r="R26" s="1"/>
      <c r="S26" s="1"/>
      <c r="T26" s="1"/>
    </row>
    <row r="27" spans="2:20" s="5" customFormat="1"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s="5" customFormat="1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s="5" customFormat="1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 s="5" customFormat="1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s="5" customForma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s="5" customForma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s="5" customForma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s="5" customFormat="1">
      <c r="M34" s="1"/>
      <c r="N34" s="1"/>
      <c r="O34" s="1"/>
      <c r="P34" s="1"/>
      <c r="Q34" s="1"/>
      <c r="R34" s="1"/>
      <c r="S34" s="1"/>
      <c r="T34" s="1"/>
    </row>
    <row r="35" spans="2:20" s="5" customFormat="1">
      <c r="B35"/>
      <c r="M35" s="1"/>
      <c r="N35" s="1"/>
      <c r="O35" s="1"/>
      <c r="P35" s="1"/>
      <c r="Q35" s="1"/>
      <c r="R35" s="1"/>
      <c r="S35" s="1"/>
      <c r="T35" s="1"/>
    </row>
    <row r="36" spans="2:20" s="5" customFormat="1">
      <c r="B36"/>
      <c r="M36" s="1"/>
      <c r="N36" s="1"/>
      <c r="O36" s="1"/>
      <c r="P36" s="1"/>
      <c r="Q36" s="1"/>
      <c r="R36" s="1"/>
      <c r="S36" s="1"/>
      <c r="T36" s="1"/>
    </row>
    <row r="37" spans="2:20" s="5" customFormat="1">
      <c r="B37"/>
      <c r="M37" s="1"/>
      <c r="N37" s="1"/>
      <c r="O37" s="1"/>
      <c r="P37" s="1"/>
      <c r="Q37" s="1"/>
      <c r="R37" s="1"/>
      <c r="S37" s="1"/>
      <c r="T37" s="1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50" ma:contentTypeDescription="Create a new document." ma:contentTypeScope="" ma:versionID="50cb231b45d49db510d8fd7c0a55ecad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b4540b96984ca5d619a4e6235a9f6ccf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Metric_x0020_Name" minOccurs="0"/>
                <xsd:element ref="ns3:Reporting_x0020_Frequency" minOccurs="0"/>
                <xsd:element ref="ns3:Report_x0020_Type" minOccurs="0"/>
                <xsd:element ref="ns3:Reported_x0020_Metric" minOccurs="0"/>
                <xsd:element ref="ns3:RMM" minOccurs="0"/>
                <xsd:element ref="ns1:PublishingStartDate" minOccurs="0"/>
                <xsd:element ref="ns1:PublishingExpirationDate" minOccurs="0"/>
                <xsd:element ref="ns3:RMM_x003a_Secondary_x0020_Report_x0020_Frequency" minOccurs="0"/>
                <xsd:element ref="ns3:RMM_x003a_Metric_x0020_Name" minOccurs="0"/>
                <xsd:element ref="ns3:RMM_x003a_Report_x0020_Frequency" minOccurs="0"/>
                <xsd:element ref="ns3:RMM_x003a_OC" minOccurs="0"/>
                <xsd:element ref="ns3:RMM_x003a_Reported_x0020_Metric" minOccurs="0"/>
                <xsd:element ref="ns3:RMM_x003a_PBR_x0020_Outcome" minOccurs="0"/>
                <xsd:element ref="ns3:RMM_x003a_Document_x0020_Name" minOccurs="0"/>
                <xsd:element ref="ns3:RMM_x003a_Report_x0020_Type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32" nillable="true" ma:displayName="Taxonomy Catch All Column" ma:hidden="true" ma:list="{8e3a9e49-f2bc-41c4-9b38-5f72ab4eb4f2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1" nillable="true" ma:displayName="PBR Outcome" ma:description="PBR Reporting Area" ma:internalName="Reporting_x0020_Area" ma:readOnly="false">
      <xsd:simpleType>
        <xsd:restriction base="dms:Text">
          <xsd:maxLength value="255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Metric_x0020_Name" ma:index="13" nillable="true" ma:displayName="Metric Name" ma:description="Specific Metric Reported by the Document" ma:internalName="Metric_x0020_Name" ma:readOnly="false">
      <xsd:simpleType>
        <xsd:restriction base="dms:Text">
          <xsd:maxLength value="255"/>
        </xsd:restriction>
      </xsd:simpleType>
    </xsd:element>
    <xsd:element name="Reporting_x0020_Frequency" ma:index="14" nillable="true" ma:displayName="Reporting Frequency" ma:description="1 Quarterly&#10;2 Semi-Annual&#10;3 Annual&#10;z None" ma:internalName="Reporting_x0020_Frequency" ma:readOnly="false">
      <xsd:simpleType>
        <xsd:restriction base="dms:Text">
          <xsd:maxLength value="255"/>
        </xsd:restriction>
      </xsd:simpleType>
    </xsd:element>
    <xsd:element name="Report_x0020_Type" ma:index="15" nillable="true" ma:displayName="Report Type" ma:internalName="Report_x0020_Type" ma:readOnly="false">
      <xsd:simpleType>
        <xsd:restriction base="dms:Text">
          <xsd:maxLength value="255"/>
        </xsd:restriction>
      </xsd:simpleType>
    </xsd:element>
    <xsd:element name="Reported_x0020_Metric" ma:index="16" nillable="true" ma:displayName="Reported Metric" ma:default="N/A" ma:description="Reported Metric" ma:internalName="Reported_x0020_Metr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a LMI Energy Burden"/>
                    <xsd:enumeration value="01b Payment Arrangement"/>
                    <xsd:enumeration value="01c Disconnections"/>
                    <xsd:enumeration value="02a Credit Ratings"/>
                    <xsd:enumeration value="02b Third-Party Generation"/>
                    <xsd:enumeration value="03a Cost Control for Non-ARA Components"/>
                    <xsd:enumeration value="03b Rate Base per Customer"/>
                    <xsd:enumeration value="03c O&amp;M cost per Customer"/>
                    <xsd:enumeration value="03d Annual Revenue Growth"/>
                    <xsd:enumeration value="04a Program Participation"/>
                    <xsd:enumeration value="04b Green Button Connect My Data"/>
                    <xsd:enumeration value="04c Green Button Download My Data"/>
                    <xsd:enumeration value="04d TOU Participation"/>
                    <xsd:enumeration value="04e AMI Opt-Out"/>
                    <xsd:enumeration value="05a LMI Program Participation"/>
                    <xsd:enumeration value="06a DER Grid Services Capability"/>
                    <xsd:enumeration value="06b DER Grid Services Enrollment"/>
                    <xsd:enumeration value="06c DER Grid Services Utilization"/>
                    <xsd:enumeration value="06d DER Curtailment"/>
                    <xsd:enumeration value="07a Fleet Electrification"/>
                    <xsd:enumeration value="07b Measured EV Load (Energy)"/>
                    <xsd:enumeration value="07c Measured EV Load (Demand)"/>
                    <xsd:enumeration value="07d Estimated EV Load"/>
                    <xsd:enumeration value="07e EV Count"/>
                    <xsd:enumeration value="07f Ride Share Fueling Hubs"/>
                    <xsd:enumeration value="08a GHG Emissions"/>
                    <xsd:enumeration value="08b GHG Intensity"/>
                    <xsd:enumeration value="09a Avoided T&amp;D Investment"/>
                    <xsd:enumeration value="09b NWA Total Cost"/>
                    <xsd:enumeration value="10a Total DER Interconnection Time"/>
                    <xsd:enumeration value="10b N/A - Reserved for future scorecard"/>
                    <xsd:enumeration value="10c Truck Roll Response Time"/>
                    <xsd:enumeration value="10d IPP Interconnection"/>
                    <xsd:enumeration value="10e Interconnection Cost Overrun"/>
                    <xsd:enumeration value="11a Critical Load"/>
                    <xsd:enumeration value="11b NIMS Certification"/>
                    <xsd:enumeration value="11c Emergency Response Training"/>
                    <xsd:enumeration value="N/A List of Additional Reports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RMM" ma:index="17" nillable="true" ma:displayName="RMM" ma:description="Reported Metric Attributes" ma:list="{fbae5abc-f769-442a-b1b7-59f63b6780d5}" ma:internalName="RMM" ma:readOnly="false" ma:showField="Doc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Secondary_x0020_Report_x0020_Frequency" ma:index="20" nillable="true" ma:displayName="RMM:Secondary Report Frequency" ma:list="{fbae5abc-f769-442a-b1b7-59f63b6780d5}" ma:internalName="RMM_x003a_Secondary_x0020_Report_x0020_Frequency" ma:readOnly="true" ma:showField="Sec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Metric_x0020_Name" ma:index="21" nillable="true" ma:displayName="RMM:Metric Name" ma:list="{fbae5abc-f769-442a-b1b7-59f63b6780d5}" ma:internalName="RMM_x003a_Metric_x0020_Name" ma:readOnly="true" ma:showField="Metri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Frequency" ma:index="22" nillable="true" ma:displayName="RMM:Report Frequency" ma:list="{fbae5abc-f769-442a-b1b7-59f63b6780d5}" ma:internalName="RMM_x003a_Report_x0020_Frequency" ma:readOnly="true" ma:showField="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OC" ma:index="23" nillable="true" ma:displayName="RMM:OC" ma:list="{fbae5abc-f769-442a-b1b7-59f63b6780d5}" ma:internalName="RMM_x003a_OC" ma:readOnly="true" ma:showField="O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ed_x0020_Metric" ma:index="24" nillable="true" ma:displayName="RMM:Reported Metric" ma:list="{fbae5abc-f769-442a-b1b7-59f63b6780d5}" ma:internalName="RMM_x003a_Reported_x0020_Metric" ma:readOnly="true" ma:showField="RepMetri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PBR_x0020_Outcome" ma:index="25" nillable="true" ma:displayName="RMM:PBR Outcome" ma:list="{fbae5abc-f769-442a-b1b7-59f63b6780d5}" ma:internalName="RMM_x003a_PBR_x0020_Outcome" ma:readOnly="true" ma:showField="Titl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Document_x0020_Name" ma:index="26" nillable="true" ma:displayName="RMM:Document Name" ma:list="{fbae5abc-f769-442a-b1b7-59f63b6780d5}" ma:internalName="RMM_x003a_Document_x0020_Name" ma:readOnly="true" ma:showField="Do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Type" ma:index="27" nillable="true" ma:displayName="RMM:Report Type" ma:list="{fbae5abc-f769-442a-b1b7-59f63b6780d5}" ma:internalName="RMM_x003a_Report_x0020_Type" ma:readOnly="true" ma:showField="RepTyp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Reporting_x0020_Frequency xmlns="d308fceb-9ca2-4f99-a260-64602f61e6f4">3 Annual</Reporting_x0020_Frequency>
    <RMM xmlns="d308fceb-9ca2-4f99-a260-64602f61e6f4">
      <Value>10</Value>
    </RMM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Metric_x0020_Name xmlns="d308fceb-9ca2-4f99-a260-64602f61e6f4">Cost Control for Non-ARA Components; Rate Base per Customer; O&amp;M cost per Customer; Annual Revenue Growth;</Metric_x0020_Name>
    <Report_x0020_Type xmlns="d308fceb-9ca2-4f99-a260-64602f61e6f4">Scorecard; Reported Metric;</Report_x0020_Type>
    <Reported_x0020_Metric xmlns="d308fceb-9ca2-4f99-a260-64602f61e6f4">
      <Value>03a Cost Control for Non-ARA Components</Value>
      <Value>03b Rate Base per Customer</Value>
      <Value>03c O&amp;M cost per Customer</Value>
      <Value>03d Annual Revenue Growth</Value>
    </Reported_x0020_Metric>
    <Notes0 xmlns="d308fceb-9ca2-4f99-a260-64602f61e6f4" xsi:nil="true"/>
    <Workspaces_ID xmlns="f5822c99-9961-48ca-933e-5d90a4aa8158">1.9.743070</Workspaces_ID>
    <Confidential_x0020_Classification xmlns="f5822c99-9961-48ca-933e-5d90a4aa8158" xsi:nil="true"/>
    <PublishingExpirationDate xmlns="http://schemas.microsoft.com/sharepoint/v3" xsi:nil="true"/>
    <Reporting_x0020_Area xmlns="d308fceb-9ca2-4f99-a260-64602f61e6f4">03 Cost Control</Reporting_x0020_Area>
  </documentManagement>
</p:properties>
</file>

<file path=customXml/itemProps1.xml><?xml version="1.0" encoding="utf-8"?>
<ds:datastoreItem xmlns:ds="http://schemas.openxmlformats.org/officeDocument/2006/customXml" ds:itemID="{2CE51C5B-8E14-45FE-B4B1-CA04823BFFEE}"/>
</file>

<file path=customXml/itemProps2.xml><?xml version="1.0" encoding="utf-8"?>
<ds:datastoreItem xmlns:ds="http://schemas.openxmlformats.org/officeDocument/2006/customXml" ds:itemID="{896FB05E-8B02-49CC-A4AE-5AE54E9A1B04}"/>
</file>

<file path=customXml/itemProps3.xml><?xml version="1.0" encoding="utf-8"?>
<ds:datastoreItem xmlns:ds="http://schemas.openxmlformats.org/officeDocument/2006/customXml" ds:itemID="{437BFCE1-7E0E-4FA8-8241-27385661B3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03a_cost_control_scorecard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2023-02-28T01:59:22Z</dcterms:created>
  <dcterms:modified xsi:type="dcterms:W3CDTF">2023-02-28T01:59:55Z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Secondary Reporting Fewuency">
    <vt:lpwstr>None</vt:lpwstr>
  </property>
  <property fmtid="{D5CDD505-2E9C-101B-9397-08002B2CF9AE}" pid="5" name="_dlc_DocIdItemGuid">
    <vt:lpwstr>58247ded-dbb5-45fa-afd9-f49508885a2a</vt:lpwstr>
  </property>
  <property fmtid="{D5CDD505-2E9C-101B-9397-08002B2CF9AE}" pid="6" name="URL">
    <vt:lpwstr/>
  </property>
</Properties>
</file>