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D84F1D34-4C1D-4BEC-8146-3AD3909D9381}" xr6:coauthVersionLast="47" xr6:coauthVersionMax="47" xr10:uidLastSave="{00000000-0000-0000-0000-000000000000}"/>
  <bookViews>
    <workbookView xWindow="-108" yWindow="-108" windowWidth="23256" windowHeight="12576" tabRatio="869" firstSheet="1" activeTab="7" xr2:uid="{906B0B9C-D081-4731-B90F-A1C6C1B2456B}"/>
  </bookViews>
  <sheets>
    <sheet name="04a_partic_cons_qtr" sheetId="1" r:id="rId1"/>
    <sheet name="04a_partic_ct_cons_ann" sheetId="2" r:id="rId2"/>
    <sheet name="04a_partic_oahu_qtr" sheetId="3" r:id="rId3"/>
    <sheet name="04a_partic_ct_oahu_ann" sheetId="4" r:id="rId4"/>
    <sheet name="04a_partic_ct_maui_qtr" sheetId="5" r:id="rId5"/>
    <sheet name="04a_partic_ct_maui_ann" sheetId="6" r:id="rId6"/>
    <sheet name="04a_partic_ct_hawaii_qtr" sheetId="7" r:id="rId7"/>
    <sheet name="04a_partic_ct_hawaii_ann" sheetId="8" r:id="rId8"/>
  </sheets>
  <definedNames>
    <definedName name="a_hawaii_island_an_par_cbre_ph1" localSheetId="7">OFFSET('04a_partic_ct_hawaii_ann'!$C$17:$L$17,0,COUNTA('04a_partic_ct_hawaii_ann'!$C$4:$ZZ$4)-10,1,10)</definedName>
    <definedName name="a_hawaii_island_an_par_cgs" localSheetId="7">OFFSET('04a_partic_ct_hawaii_ann'!$C$6:$L$6,0,COUNTA('04a_partic_ct_hawaii_ann'!$C$4:$ZZ$4)-10,1,10)</definedName>
    <definedName name="a_hawaii_island_an_par_cgs_plus" localSheetId="7">OFFSET('04a_partic_ct_hawaii_ann'!$C$8:$L$8,0,COUNTA('04a_partic_ct_hawaii_ann'!$C$4:$ZZ$4)-10,1,10)</definedName>
    <definedName name="a_hawaii_island_an_par_cidlc" localSheetId="7">OFFSET('04a_partic_ct_hawaii_ann'!$C$15:$L$15,0,COUNTA('04a_partic_ct_hawaii_ann'!$C$4:$ZZ$4)-10,1,10)</definedName>
    <definedName name="a_hawaii_island_an_par_css" localSheetId="7">OFFSET('04a_partic_ct_hawaii_ann'!$C$7:$L$7,0,COUNTA('04a_partic_ct_hawaii_ann'!$C$4:$ZZ$4)-10,1,10)</definedName>
    <definedName name="a_hawaii_island_an_par_dg_others" localSheetId="7">OFFSET('04a_partic_ct_hawaii_ann'!$C$12:$L$12,0,COUNTA('04a_partic_ct_hawaii_ann'!$C$4:$ZZ$4)-10,1,10)</definedName>
    <definedName name="a_hawaii_island_an_par_fast_dr" localSheetId="7">OFFSET('04a_partic_ct_hawaii_ann'!$C$16:$L$16,0,COUNTA('04a_partic_ct_hawaii_ann'!$C$4:$ZZ$4)-10,1,10)</definedName>
    <definedName name="a_hawaii_island_an_par_gspa" localSheetId="7">OFFSET('04a_partic_ct_hawaii_ann'!$C$13:$L$13,0,COUNTA('04a_partic_ct_hawaii_ann'!$C$4:$ZZ$4)-10,1,10)</definedName>
    <definedName name="a_hawaii_island_an_par_nem" localSheetId="7">OFFSET('04a_partic_ct_hawaii_ann'!$C$5:$L$5,0,COUNTA('04a_partic_ct_hawaii_ann'!$C$4:$ZZ$4)-10,1,10)</definedName>
    <definedName name="a_hawaii_island_an_par_nem_plus" localSheetId="7">OFFSET('04a_partic_ct_hawaii_ann'!$C$10:$L$10,0,COUNTA('04a_partic_ct_hawaii_ann'!$C$4:$ZZ$4)-10,1,10)</definedName>
    <definedName name="a_hawaii_island_an_par_pct" localSheetId="7">OFFSET('04a_partic_ct_hawaii_ann'!$C$18:$L$18,0,COUNTA('04a_partic_ct_hawaii_ann'!$C$4:$ZZ$4)-10,1,10)</definedName>
    <definedName name="a_hawaii_island_an_par_rdlc" localSheetId="7">OFFSET('04a_partic_ct_hawaii_ann'!$C$14:$L$14,0,COUNTA('04a_partic_ct_hawaii_ann'!$C$4:$ZZ$4)-10,1,10)</definedName>
    <definedName name="a_hawaii_island_an_par_se" localSheetId="7">OFFSET('04a_partic_ct_hawaii_ann'!$C$9:$L$9,0,COUNTA('04a_partic_ct_hawaii_ann'!$C$4:$ZZ$4)-10,1,10)</definedName>
    <definedName name="a_hawaii_island_an_par_sia" localSheetId="7">OFFSET('04a_partic_ct_hawaii_ann'!$C$11:$L$11,0,COUNTA('04a_partic_ct_hawaii_ann'!$C$4:$ZZ$4)-10,1,10)</definedName>
    <definedName name="a_hawaii_island_qtr_par_cbre_ph1" localSheetId="6">OFFSET('04a_partic_ct_hawaii_qtr'!$C$17:$J$17,0,COUNTA('04a_partic_ct_hawaii_qtr'!$C$4:$AAB$4)-8,1,8)</definedName>
    <definedName name="a_hawaii_island_qtr_par_cgs" localSheetId="6">OFFSET('04a_partic_ct_hawaii_qtr'!$C$6:$J$6,0,COUNTA('04a_partic_ct_hawaii_qtr'!$C$4:$AAB$4)-8,1,8)</definedName>
    <definedName name="a_hawaii_island_qtr_par_cgs_plus" localSheetId="6">OFFSET('04a_partic_ct_hawaii_qtr'!$C$8:$J$8,0,COUNTA('04a_partic_ct_hawaii_qtr'!$C$4:$AAB$4)-8,1,8)</definedName>
    <definedName name="a_hawaii_island_qtr_par_cidlc" localSheetId="6">OFFSET('04a_partic_ct_hawaii_qtr'!$C$14:$J$14,0,COUNTA('04a_partic_ct_hawaii_qtr'!$C$4:$AAB$4)-8,1,8)</definedName>
    <definedName name="a_hawaii_island_qtr_par_css" localSheetId="6">OFFSET('04a_partic_ct_hawaii_qtr'!$C$7:$J$7,0,COUNTA('04a_partic_ct_hawaii_qtr'!$C$4:$AAB$4)-8,1,8)</definedName>
    <definedName name="a_hawaii_island_qtr_par_dg_others" localSheetId="6">OFFSET('04a_partic_ct_hawaii_qtr'!$C$12:$J$12,0,COUNTA('04a_partic_ct_hawaii_qtr'!$C$4:$AAB$4)-8,1,8)</definedName>
    <definedName name="a_hawaii_island_qtr_par_fastdr" localSheetId="6">OFFSET('04a_partic_ct_hawaii_qtr'!$C$15:$J$15,0,COUNTA('04a_partic_ct_hawaii_qtr'!$C$4:$AAB$4)-8,1,8)</definedName>
    <definedName name="a_hawaii_island_qtr_par_gspa" localSheetId="6">OFFSET('04a_partic_ct_hawaii_qtr'!$C$16:$J$16,0,COUNTA('04a_partic_ct_hawaii_qtr'!$C$4:$AAB$4)-8,1,8)</definedName>
    <definedName name="a_hawaii_island_qtr_par_nem" localSheetId="6">OFFSET('04a_partic_ct_hawaii_qtr'!$C$5:$J$5,0,COUNTA('04a_partic_ct_hawaii_qtr'!$C$4:$AAB$4)-8,1,8)</definedName>
    <definedName name="a_hawaii_island_qtr_par_nem_plus" localSheetId="6">OFFSET('04a_partic_ct_hawaii_qtr'!$C$10:$J$10,0,COUNTA('04a_partic_ct_hawaii_qtr'!$C$4:$AAB$4)-8,1,8)</definedName>
    <definedName name="a_hawaii_island_qtr_par_pct" localSheetId="6">OFFSET('04a_partic_ct_hawaii_qtr'!$C$18:$J$18,0,COUNTA('04a_partic_ct_hawaii_qtr'!$C$4:$AAB$4)-8,1,8)</definedName>
    <definedName name="a_hawaii_island_qtr_par_rdlc" localSheetId="6">OFFSET('04a_partic_ct_hawaii_qtr'!$C$13:$J$13,0,COUNTA('04a_partic_ct_hawaii_qtr'!$C$4:$AAB$4)-8,1,8)</definedName>
    <definedName name="a_hawaii_island_qtr_par_se" localSheetId="6">OFFSET('04a_partic_ct_hawaii_qtr'!$C$9:$J$9,0,COUNTA('04a_partic_ct_hawaii_qtr'!$C$4:$AAB$4)-8,1,8)</definedName>
    <definedName name="a_hawaii_island_qtr_par_sia" localSheetId="6">OFFSET('04a_partic_ct_hawaii_qtr'!$C$11:$J$11,0,COUNTA('04a_partic_ct_hawaii_qtr'!$C$4:$AAB$4)-8,1,8)</definedName>
    <definedName name="a_hawaii_island_qtrs_par" localSheetId="6">OFFSET('04a_partic_ct_hawaii_qtr'!$C$4:$J$4,0,COUNTA('04a_partic_ct_hawaii_qtr'!$C$4:$AAB$4)-8,1,8)</definedName>
    <definedName name="a_hawaii_island_yrs_par" localSheetId="7">OFFSET('04a_partic_ct_hawaii_ann'!$C$4:$L$4,0,COUNTA('04a_partic_ct_hawaii_ann'!$C$4:$ZZ$4)-10,1,10)</definedName>
    <definedName name="a_heco_an_par_cbre_ph1" localSheetId="1">OFFSET('04a_partic_ct_cons_ann'!$C$17:$L$17,0,COUNTA('04a_partic_ct_cons_ann'!$C$4:$ZZ$4)-10,1,10)</definedName>
    <definedName name="a_heco_an_par_cgs" localSheetId="1">OFFSET('04a_partic_ct_cons_ann'!$C$6:$L$6,0,COUNTA('04a_partic_ct_cons_ann'!$C$4:$ZZ$4)-10,1,10)</definedName>
    <definedName name="a_heco_an_par_cgs_plus" localSheetId="1">OFFSET('04a_partic_ct_cons_ann'!$C$8:$L$8,0,COUNTA('04a_partic_ct_cons_ann'!$C$4:$ZZ$4)-10,1,10)</definedName>
    <definedName name="a_heco_an_par_cidlc" localSheetId="1">OFFSET('04a_partic_ct_cons_ann'!$C$14:$L$14,0,COUNTA('04a_partic_ct_cons_ann'!$C$4:$ZZ$4)-10,1,10)</definedName>
    <definedName name="a_heco_an_par_css" localSheetId="1">OFFSET('04a_partic_ct_cons_ann'!$C$7:$L$7,0,COUNTA('04a_partic_ct_cons_ann'!$C$4:$ZZ$4)-10,1,10)</definedName>
    <definedName name="a_heco_an_par_dg_others" localSheetId="1">OFFSET('04a_partic_ct_cons_ann'!$C$12:$L$12,0,COUNTA('04a_partic_ct_cons_ann'!$C$4:$ZZ$4)-10,1,10)</definedName>
    <definedName name="a_heco_an_par_fast_dr" localSheetId="1">OFFSET('04a_partic_ct_cons_ann'!$C$15:$L$15,0,COUNTA('04a_partic_ct_cons_ann'!$C$4:$ZZ$4)-10,1,10)</definedName>
    <definedName name="a_heco_an_par_gspa" localSheetId="1">OFFSET('04a_partic_ct_cons_ann'!$C$16:$L$16,0,COUNTA('04a_partic_ct_cons_ann'!$C$4:$ZZ$4)-10,1,10)</definedName>
    <definedName name="a_heco_an_par_nem" localSheetId="1">OFFSET('04a_partic_ct_cons_ann'!$C$5:$L$5,0,COUNTA('04a_partic_ct_cons_ann'!$C$4:$ZZ$4)-10,1,10)</definedName>
    <definedName name="a_heco_an_par_nem_plus" localSheetId="1">OFFSET('04a_partic_ct_cons_ann'!$C$10:$L$10,0,COUNTA('04a_partic_ct_cons_ann'!$C$4:$ZZ$4)-10,1,10)</definedName>
    <definedName name="a_heco_an_par_pct" localSheetId="1">OFFSET('04a_partic_ct_cons_ann'!$C$18:$L$18,0,COUNTA('04a_partic_ct_cons_ann'!$C$4:$ZZ$4)-10,1,10)</definedName>
    <definedName name="a_heco_an_par_rdlc" localSheetId="1">OFFSET('04a_partic_ct_cons_ann'!$C$13:$L$13,0,COUNTA('04a_partic_ct_cons_ann'!$C$4:$ZZ$4)-10,1,10)</definedName>
    <definedName name="a_heco_an_par_se" localSheetId="1">OFFSET('04a_partic_ct_cons_ann'!$C$9:$L$9,0,COUNTA('04a_partic_ct_cons_ann'!$C$4:$ZZ$4)-10,1,10)</definedName>
    <definedName name="a_heco_an_par_sia" localSheetId="1">OFFSET('04a_partic_ct_cons_ann'!$C$11:$L$11,0,COUNTA('04a_partic_ct_cons_ann'!$C$4:$ZZ$4)-10,1,10)</definedName>
    <definedName name="a_heco_qtr_par_cbre_ph1" localSheetId="0">OFFSET('04a_partic_cons_qtr'!$C$17:$J$17,0,COUNTA('04a_partic_cons_qtr'!$C$4:$AAG$4)-8,1,8)</definedName>
    <definedName name="a_heco_qtr_par_cgs" localSheetId="0">OFFSET('04a_partic_cons_qtr'!$C$6:$J$6,0,COUNTA('04a_partic_cons_qtr'!$C$4:$AAG$4)-8,1,8)</definedName>
    <definedName name="a_heco_qtr_par_cgs_plus" localSheetId="0">OFFSET('04a_partic_cons_qtr'!$C$8:$J$8,0,COUNTA('04a_partic_cons_qtr'!$C$4:$AAG$4)-8,1,8)</definedName>
    <definedName name="a_heco_qtr_par_cidlc" localSheetId="0">OFFSET('04a_partic_cons_qtr'!$C$14:$J$14,0,COUNTA('04a_partic_cons_qtr'!$C$4:$AAG$4)-8,1,8)</definedName>
    <definedName name="a_heco_qtr_par_css" localSheetId="0">OFFSET('04a_partic_cons_qtr'!$C$7:$J$7,0,COUNTA('04a_partic_cons_qtr'!$C$4:$AAG$4)-8,1,8)</definedName>
    <definedName name="a_heco_qtr_par_dg_others" localSheetId="0">OFFSET('04a_partic_cons_qtr'!$C$12:$J$12,0,COUNTA('04a_partic_cons_qtr'!$C$4:$AAG$4)-8,1,8)</definedName>
    <definedName name="a_heco_qtr_par_fast_dr" localSheetId="0">OFFSET('04a_partic_cons_qtr'!$C$15:$J$15,0,COUNTA('04a_partic_cons_qtr'!$C$4:$AAG$4)-8,1,8)</definedName>
    <definedName name="a_heco_qtr_par_gspa" localSheetId="0">OFFSET('04a_partic_cons_qtr'!$C$16:$J$16,0,COUNTA('04a_partic_cons_qtr'!$C$4:$AAG$4)-8,1,8)</definedName>
    <definedName name="a_heco_qtr_par_nem" localSheetId="0">OFFSET('04a_partic_cons_qtr'!$C$5:$J$5,0,COUNTA('04a_partic_cons_qtr'!$C$4:$AAG$4)-8,1,8)</definedName>
    <definedName name="a_heco_qtr_par_nem_plus" localSheetId="0">OFFSET('04a_partic_cons_qtr'!$C$10:$J$10,0,COUNTA('04a_partic_cons_qtr'!$C$4:$AAG$4)-8,1,8)</definedName>
    <definedName name="a_heco_qtr_par_pct" localSheetId="0">OFFSET('04a_partic_cons_qtr'!$C$18:$J$18,0,COUNTA('04a_partic_cons_qtr'!$C$4:$AAG$4)-8,1,8)</definedName>
    <definedName name="a_heco_qtr_par_rdlc" localSheetId="0">OFFSET('04a_partic_cons_qtr'!$C$13:$J$13,0,COUNTA('04a_partic_cons_qtr'!$C$4:$AAG$4)-8,1,8)</definedName>
    <definedName name="a_heco_qtr_par_se" localSheetId="0">OFFSET('04a_partic_cons_qtr'!$C$9:$J$9,0,COUNTA('04a_partic_cons_qtr'!$C$4:$AAG$4)-8,1,8)</definedName>
    <definedName name="a_heco_qtr_par_sia" localSheetId="0">OFFSET('04a_partic_cons_qtr'!$C$11:$J$11,0,COUNTA('04a_partic_cons_qtr'!$C$4:$AAG$4)-8,1,8)</definedName>
    <definedName name="a_heco_qtr_par_target" localSheetId="0">OFFSET('04a_partic_cons_qtr'!$C$19:$J$19,0,COUNTA('04a_partic_cons_qtr'!$C$4:$AAG$4)-8,1,8)</definedName>
    <definedName name="a_heco_qtrs_par" localSheetId="0">OFFSET('04a_partic_cons_qtr'!$C$4:$J$4,0,COUNTA('04a_partic_cons_qtr'!$C$4:$AAG$4)-8,1,8)</definedName>
    <definedName name="a_heco_yrs_par" localSheetId="1">OFFSET('04a_partic_ct_cons_ann'!$C$4:$L$4,0,COUNTA('04a_partic_ct_cons_ann'!$C$4:$ZZ$4)-10,1,10)</definedName>
    <definedName name="a_maui_county_an_par_cbre_ph1" localSheetId="5">OFFSET('04a_partic_ct_maui_ann'!$C$17:$L$17,0,COUNTA('04a_partic_ct_maui_ann'!$C$4:$ZZ$4)-10,1,10)</definedName>
    <definedName name="a_maui_county_an_par_cgs" localSheetId="5">OFFSET('04a_partic_ct_maui_ann'!$C$6:$L$6,0,COUNTA('04a_partic_ct_maui_ann'!$C$4:$ZZ$4)-10,1,10)</definedName>
    <definedName name="a_maui_county_an_par_cgs_plus" localSheetId="5">OFFSET('04a_partic_ct_maui_ann'!$C$8:$L$8,0,COUNTA('04a_partic_ct_maui_ann'!$C$4:$ZZ$4)-10,1,10)</definedName>
    <definedName name="a_maui_county_an_par_cidlc" localSheetId="5">OFFSET('04a_partic_ct_maui_ann'!$C$14:$L$14,0,COUNTA('04a_partic_ct_maui_ann'!$C$4:$ZZ$4)-10,1,10)</definedName>
    <definedName name="a_maui_county_an_par_css" localSheetId="5">OFFSET('04a_partic_ct_maui_ann'!$C$7:$L$7,0,COUNTA('04a_partic_ct_maui_ann'!$C$4:$ZZ$4)-10,1,10)</definedName>
    <definedName name="a_maui_county_an_par_dg_others" localSheetId="5">OFFSET('04a_partic_ct_maui_ann'!$C$12:$L$12,0,COUNTA('04a_partic_ct_maui_ann'!$C$4:$ZZ$4)-10,1,10)</definedName>
    <definedName name="a_maui_county_an_par_fast_dr" localSheetId="5">OFFSET('04a_partic_ct_maui_ann'!$C$15:$L$15,0,COUNTA('04a_partic_ct_maui_ann'!$C$4:$ZZ$4)-10,1,10)</definedName>
    <definedName name="a_maui_county_an_par_gspa" localSheetId="5">OFFSET('04a_partic_ct_maui_ann'!$C$16:$L$16,0,COUNTA('04a_partic_ct_maui_ann'!$C$4:$ZZ$4)-10,1,10)</definedName>
    <definedName name="a_maui_county_an_par_nem" localSheetId="5">OFFSET('04a_partic_ct_maui_ann'!$C$5:$L$5,0,COUNTA('04a_partic_ct_maui_ann'!$C$4:$ZZ$4)-10,1,10)</definedName>
    <definedName name="a_maui_county_an_par_nem_plus" localSheetId="5">OFFSET('04a_partic_ct_maui_ann'!$C$10:$L$10,0,COUNTA('04a_partic_ct_maui_ann'!$C$4:$ZZ$4)-10,1,10)</definedName>
    <definedName name="a_maui_county_an_par_pct" localSheetId="5">OFFSET('04a_partic_ct_maui_ann'!$C$18:$L$18,0,COUNTA('04a_partic_ct_maui_ann'!$C$4:$ZZ$4)-10,1,10)</definedName>
    <definedName name="a_maui_county_an_par_rdlc" localSheetId="5">OFFSET('04a_partic_ct_maui_ann'!$C$13:$L$13,0,COUNTA('04a_partic_ct_maui_ann'!$C$4:$ZZ$4)-10,1,10)</definedName>
    <definedName name="a_maui_county_an_par_se" localSheetId="5">OFFSET('04a_partic_ct_maui_ann'!$C$9:$L$9,0,COUNTA('04a_partic_ct_maui_ann'!$C$4:$ZZ$4)-10,1,10)</definedName>
    <definedName name="a_maui_county_an_par_sia" localSheetId="5">OFFSET('04a_partic_ct_maui_ann'!$C$11:$L$11,0,COUNTA('04a_partic_ct_maui_ann'!$C$4:$ZZ$4)-10,1,10)</definedName>
    <definedName name="a_maui_county_qtr_par_cbre_ph1" localSheetId="4">OFFSET('04a_partic_ct_maui_qtr'!$C$17:$J$17,0,COUNTA('04a_partic_ct_maui_qtr'!$C$4:$AAB$4)-8,1,8)</definedName>
    <definedName name="a_maui_county_qtr_par_cgs" localSheetId="4">OFFSET('04a_partic_ct_maui_qtr'!$C$6:$J$6,0,COUNTA('04a_partic_ct_maui_qtr'!$C$4:$AAB$4)-8,1,8)</definedName>
    <definedName name="a_maui_county_qtr_par_cgs_plus" localSheetId="4">OFFSET('04a_partic_ct_maui_qtr'!$C$8:$J$8,0,COUNTA('04a_partic_ct_maui_qtr'!$C$4:$AAB$4)-8,1,8)</definedName>
    <definedName name="a_maui_county_qtr_par_cidlc" localSheetId="4">OFFSET('04a_partic_ct_maui_qtr'!$C$14:$J$14,0,COUNTA('04a_partic_ct_maui_qtr'!$C$4:$AAB$4)-8,1,8)</definedName>
    <definedName name="a_maui_county_qtr_par_css" localSheetId="4">OFFSET('04a_partic_ct_maui_qtr'!$C$7:$J$7,0,COUNTA('04a_partic_ct_maui_qtr'!$C$4:$AAB$4)-8,1,8)</definedName>
    <definedName name="a_maui_county_qtr_par_dg_others" localSheetId="4">OFFSET('04a_partic_ct_maui_qtr'!$C$12:$J$12,0,COUNTA('04a_partic_ct_maui_qtr'!$C$4:$AAB$4)-8,1,8)</definedName>
    <definedName name="a_maui_county_qtr_par_fast_dr" localSheetId="4">OFFSET('04a_partic_ct_maui_qtr'!$C$15:$J$15,0,COUNTA('04a_partic_ct_maui_qtr'!$C$4:$AAB$4)-8,1,8)</definedName>
    <definedName name="a_maui_county_qtr_par_gspa" localSheetId="4">OFFSET('04a_partic_ct_maui_qtr'!$C$16:$J$16,0,COUNTA('04a_partic_ct_maui_qtr'!$C$4:$AAB$4)-8,1,8)</definedName>
    <definedName name="a_maui_county_qtr_par_nem" localSheetId="4">OFFSET('04a_partic_ct_maui_qtr'!$C$5:$J$5,0,COUNTA('04a_partic_ct_maui_qtr'!$C$4:$AAB$4)-8,1,8)</definedName>
    <definedName name="a_maui_county_qtr_par_nem_plus" localSheetId="4">OFFSET('04a_partic_ct_maui_qtr'!$C$10:$J$10,0,COUNTA('04a_partic_ct_maui_qtr'!$C$4:$AAB$4)-8,1,8)</definedName>
    <definedName name="a_maui_county_qtr_par_pct" localSheetId="4">OFFSET('04a_partic_ct_maui_qtr'!$C$18:$J$18,0,COUNTA('04a_partic_ct_maui_qtr'!$C$4:$AAB$4)-8,1,8)</definedName>
    <definedName name="a_maui_county_qtr_par_rdlc" localSheetId="4">OFFSET('04a_partic_ct_maui_qtr'!$C$13:$J$13,0,COUNTA('04a_partic_ct_maui_qtr'!$C$4:$AAB$4)-8,1,8)</definedName>
    <definedName name="a_maui_county_qtr_par_se" localSheetId="4">OFFSET('04a_partic_ct_maui_qtr'!$C$9:$J$9,0,COUNTA('04a_partic_ct_maui_qtr'!$C$4:$AAB$4)-8,1,8)</definedName>
    <definedName name="a_maui_county_qtr_par_sia" localSheetId="4">OFFSET('04a_partic_ct_maui_qtr'!$C$11:$J$11,0,COUNTA('04a_partic_ct_maui_qtr'!$C$4:$AAB$4)-8,1,8)</definedName>
    <definedName name="a_maui_county_qtrs_par" localSheetId="4">OFFSET('04a_partic_ct_maui_qtr'!$C$4:$J$4,0,COUNTA('04a_partic_ct_maui_qtr'!$C$4:$AAB$4)-8,1,8)</definedName>
    <definedName name="a_maui_county_yrs_par" localSheetId="5">OFFSET('04a_partic_ct_maui_ann'!$C$4:$L$4,0,COUNTA('04a_partic_ct_maui_ann'!$C$4:$ZZ$4)-10,1,10)</definedName>
    <definedName name="a_oahu_an_par_cbre_ph1" localSheetId="3">OFFSET('04a_partic_ct_oahu_ann'!$C$17:$L$17,0,COUNTA('04a_partic_ct_oahu_ann'!$C$4:$ZZ$4)-10,1,10)</definedName>
    <definedName name="a_oahu_an_par_cgs" localSheetId="3">OFFSET('04a_partic_ct_oahu_ann'!$C$6:$L$6,0,COUNTA('04a_partic_ct_oahu_ann'!$C$4:$ZZ$4)-10,1,10)</definedName>
    <definedName name="a_oahu_an_par_cgs_plus" localSheetId="3">OFFSET('04a_partic_ct_oahu_ann'!$C$8:$L$8,0,COUNTA('04a_partic_ct_oahu_ann'!$C$4:$ZZ$4)-10,1,10)</definedName>
    <definedName name="a_oahu_an_par_cidlc" localSheetId="3">OFFSET('04a_partic_ct_oahu_ann'!$C$14:$L$14,0,COUNTA('04a_partic_ct_oahu_ann'!$C$4:$ZZ$4)-10,1,10)</definedName>
    <definedName name="a_oahu_an_par_css" localSheetId="3">OFFSET('04a_partic_ct_oahu_ann'!$C$7:$L$7,0,COUNTA('04a_partic_ct_oahu_ann'!$C$4:$ZZ$4)-10,1,10)</definedName>
    <definedName name="a_oahu_an_par_dg_others" localSheetId="3">OFFSET('04a_partic_ct_oahu_ann'!$C$12:$L$12,0,COUNTA('04a_partic_ct_oahu_ann'!$C$4:$ZZ$4)-10,1,10)</definedName>
    <definedName name="a_oahu_an_par_fast_dr" localSheetId="3">OFFSET('04a_partic_ct_oahu_ann'!$C$15:$L$15,0,COUNTA('04a_partic_ct_oahu_ann'!$C$4:$ZZ$4)-10,1,10)</definedName>
    <definedName name="a_oahu_an_par_gspa" localSheetId="3">OFFSET('04a_partic_ct_oahu_ann'!$C$16:$L$16,0,COUNTA('04a_partic_ct_oahu_ann'!$C$4:$ZZ$4)-10,1,10)</definedName>
    <definedName name="a_oahu_an_par_nem" localSheetId="3">OFFSET('04a_partic_ct_oahu_ann'!$C$5:$L$5,0,COUNTA('04a_partic_ct_oahu_ann'!$C$4:$ZZ$4)-10,1,10)</definedName>
    <definedName name="a_oahu_an_par_nem_plus" localSheetId="3">OFFSET('04a_partic_ct_oahu_ann'!$C$10:$L$10,0,COUNTA('04a_partic_ct_oahu_ann'!$C$4:$ZZ$4)-10,1,10)</definedName>
    <definedName name="a_oahu_an_par_pct" localSheetId="3">OFFSET('04a_partic_ct_oahu_ann'!$C$18:$L$18,0,COUNTA('04a_partic_ct_oahu_ann'!$C$4:$ZZ$4)-10,1,10)</definedName>
    <definedName name="a_oahu_an_par_rdlc" localSheetId="3">OFFSET('04a_partic_ct_oahu_ann'!$C$13:$L$13,0,COUNTA('04a_partic_ct_oahu_ann'!$C$4:$ZZ$4)-10,1,10)</definedName>
    <definedName name="a_oahu_an_par_se" localSheetId="3">OFFSET('04a_partic_ct_oahu_ann'!$C$9:$L$9,0,COUNTA('04a_partic_ct_oahu_ann'!$C$4:$ZZ$4)-10,1,10)</definedName>
    <definedName name="a_oahu_an_par_sia" localSheetId="3">OFFSET('04a_partic_ct_oahu_ann'!$C$11:$L$11,0,COUNTA('04a_partic_ct_oahu_ann'!$C$4:$ZZ$4)-10,1,10)</definedName>
    <definedName name="a_oahu_qtr_par_cbre_ph1" localSheetId="2">OFFSET('04a_partic_oahu_qtr'!$C$17:$J$17,0,COUNTA('04a_partic_oahu_qtr'!$C$4:$AAB$4)-8,1,8)</definedName>
    <definedName name="a_oahu_qtr_par_cgs" localSheetId="2">OFFSET('04a_partic_oahu_qtr'!$C$6:$J$6,0,COUNTA('04a_partic_oahu_qtr'!$C$4:$AAB$4)-8,1,8)</definedName>
    <definedName name="a_oahu_qtr_par_cgs_plus" localSheetId="2">OFFSET('04a_partic_oahu_qtr'!$C$8:$J$8,0,COUNTA('04a_partic_oahu_qtr'!$C$4:$AAB$4)-8,1,8)</definedName>
    <definedName name="a_oahu_qtr_par_cidlc" localSheetId="2">OFFSET('04a_partic_oahu_qtr'!$C$14:$J$14,0,COUNTA('04a_partic_oahu_qtr'!$C$4:$AAB$4)-8,1,8)</definedName>
    <definedName name="a_oahu_qtr_par_css" localSheetId="2">OFFSET('04a_partic_oahu_qtr'!$C$7:$J$7,0,COUNTA('04a_partic_oahu_qtr'!$C$4:$AAB$4)-8,1,8)</definedName>
    <definedName name="a_oahu_qtr_par_dg_others" localSheetId="2">OFFSET('04a_partic_oahu_qtr'!$C$12:$J$12,0,COUNTA('04a_partic_oahu_qtr'!$C$4:$AAB$4)-8,1,8)</definedName>
    <definedName name="a_oahu_qtr_par_fast_dr" localSheetId="2">OFFSET('04a_partic_oahu_qtr'!$C$15:$J$15,0,COUNTA('04a_partic_oahu_qtr'!$C$4:$AAB$4)-8,1,8)</definedName>
    <definedName name="a_oahu_qtr_par_gspa" localSheetId="2">OFFSET('04a_partic_oahu_qtr'!$C$16:$J$16,0,COUNTA('04a_partic_oahu_qtr'!$C$4:$AAB$4)-8,1,8)</definedName>
    <definedName name="a_oahu_qtr_par_nem" localSheetId="2">OFFSET('04a_partic_oahu_qtr'!$C$5:$J$5,0,COUNTA('04a_partic_oahu_qtr'!$C$4:$AAB$4)-8,1,8)</definedName>
    <definedName name="a_oahu_qtr_par_nem_plus" localSheetId="2">OFFSET('04a_partic_oahu_qtr'!$C$10:$J$10,0,COUNTA('04a_partic_oahu_qtr'!$C$4:$AAB$4)-8,1,8)</definedName>
    <definedName name="a_oahu_qtr_par_pct" localSheetId="2">OFFSET('04a_partic_oahu_qtr'!$C$18:$J$18,0,COUNTA('04a_partic_oahu_qtr'!$C$4:$AAB$4)-8,1,8)</definedName>
    <definedName name="a_oahu_qtr_par_rdlc" localSheetId="2">OFFSET('04a_partic_oahu_qtr'!$C$13:$J$13,0,COUNTA('04a_partic_oahu_qtr'!$C$4:$AAB$4)-8,1,8)</definedName>
    <definedName name="a_oahu_qtr_par_se" localSheetId="2">OFFSET('04a_partic_oahu_qtr'!$C$9:$J$9,0,COUNTA('04a_partic_oahu_qtr'!$C$4:$AAB$4)-8,1,8)</definedName>
    <definedName name="a_oahu_qtr_par_sia" localSheetId="2">OFFSET('04a_partic_oahu_qtr'!$C$11:$J$11,0,COUNTA('04a_partic_oahu_qtr'!$C$4:$AAB$4)-8,1,8)</definedName>
    <definedName name="a_oahu_qtrs_par" localSheetId="2">OFFSET('04a_partic_oahu_qtr'!$C$4:$J$4,0,COUNTA('04a_partic_oahu_qtr'!$C$4:$AAB$4)-8,1,8)</definedName>
    <definedName name="a_oahu_yrs_par" localSheetId="3">OFFSET('04a_partic_ct_oahu_ann'!$C$4:$L$4,0,COUNTA('04a_partic_ct_oahu_ann'!$C$4:$ZZ$4)-10,1,10)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3" i="7" l="1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19" i="7"/>
  <c r="S37" i="7" s="1"/>
  <c r="S18" i="7" s="1"/>
  <c r="S23" i="5"/>
  <c r="S23" i="3"/>
  <c r="S24" i="1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19" i="5"/>
  <c r="S37" i="5" s="1"/>
  <c r="S18" i="5" s="1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19" i="3"/>
  <c r="S37" i="3" s="1"/>
  <c r="S18" i="3" s="1"/>
  <c r="S37" i="1" l="1"/>
  <c r="S36" i="1"/>
  <c r="S35" i="1"/>
  <c r="S34" i="1"/>
  <c r="S33" i="1"/>
  <c r="S32" i="1"/>
  <c r="S31" i="1"/>
  <c r="S30" i="1"/>
  <c r="S29" i="1"/>
  <c r="S28" i="1"/>
  <c r="S27" i="1"/>
  <c r="S26" i="1"/>
  <c r="S25" i="1"/>
  <c r="S20" i="1"/>
  <c r="S38" i="1" s="1"/>
  <c r="S18" i="1"/>
  <c r="R36" i="7" l="1"/>
  <c r="R35" i="7"/>
  <c r="R34" i="7"/>
  <c r="R33" i="7"/>
  <c r="R32" i="7"/>
  <c r="R31" i="7"/>
  <c r="R30" i="7"/>
  <c r="R29" i="7"/>
  <c r="R28" i="7"/>
  <c r="R27" i="7"/>
  <c r="R26" i="7"/>
  <c r="R25" i="7"/>
  <c r="R24" i="7"/>
  <c r="R19" i="7"/>
  <c r="R37" i="7" s="1"/>
  <c r="R18" i="7" s="1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19" i="5"/>
  <c r="R37" i="5" s="1"/>
  <c r="R18" i="5" s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0" i="1"/>
  <c r="R38" i="1" s="1"/>
  <c r="R18" i="1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19" i="3"/>
  <c r="R37" i="3" s="1"/>
  <c r="R18" i="3" s="1"/>
  <c r="T36" i="8"/>
  <c r="T35" i="8"/>
  <c r="T34" i="8"/>
  <c r="T33" i="8"/>
  <c r="T32" i="8"/>
  <c r="T31" i="8"/>
  <c r="T30" i="8"/>
  <c r="T29" i="8"/>
  <c r="T28" i="8"/>
  <c r="T27" i="8"/>
  <c r="T26" i="8"/>
  <c r="T25" i="8"/>
  <c r="T24" i="8"/>
  <c r="T19" i="8"/>
  <c r="T37" i="8" s="1"/>
  <c r="T18" i="8" s="1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19" i="7"/>
  <c r="Q37" i="7" s="1"/>
  <c r="Q18" i="7" s="1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19" i="6"/>
  <c r="T37" i="6" s="1"/>
  <c r="T18" i="6" s="1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19" i="5"/>
  <c r="Q37" i="5" s="1"/>
  <c r="Q18" i="5" s="1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19" i="4"/>
  <c r="T37" i="4" s="1"/>
  <c r="T18" i="4" s="1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19" i="3"/>
  <c r="Q37" i="3" s="1"/>
  <c r="Q18" i="3" s="1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19" i="2"/>
  <c r="T37" i="2" s="1"/>
  <c r="T18" i="2" s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0" i="1"/>
  <c r="Q38" i="1" s="1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19" i="7"/>
  <c r="P37" i="7" s="1"/>
  <c r="P18" i="7" s="1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19" i="5"/>
  <c r="P37" i="5" s="1"/>
  <c r="P18" i="5" s="1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19" i="3"/>
  <c r="P37" i="3" s="1"/>
  <c r="P18" i="3" s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0" i="1"/>
  <c r="P38" i="1" s="1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19" i="7"/>
  <c r="O37" i="7" s="1"/>
  <c r="O18" i="7" s="1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19" i="5"/>
  <c r="O37" i="5" s="1"/>
  <c r="O18" i="5" s="1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19" i="3"/>
  <c r="O37" i="3" s="1"/>
  <c r="O18" i="3" s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0" i="1"/>
  <c r="O38" i="1" s="1"/>
  <c r="Q18" i="1" s="1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19" i="7"/>
  <c r="N37" i="7" s="1"/>
  <c r="N18" i="7" s="1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19" i="5"/>
  <c r="N37" i="5" s="1"/>
  <c r="N18" i="5" s="1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19" i="3"/>
  <c r="N37" i="3" s="1"/>
  <c r="N18" i="3" s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0" i="1"/>
  <c r="N38" i="1" s="1"/>
  <c r="P18" i="1" s="1"/>
  <c r="U19" i="1" l="1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19" i="8"/>
  <c r="S37" i="8"/>
  <c r="S18" i="8" s="1"/>
  <c r="M19" i="7"/>
  <c r="M37" i="7" s="1"/>
  <c r="M18" i="7" s="1"/>
  <c r="L19" i="7"/>
  <c r="L37" i="7"/>
  <c r="L18" i="7" s="1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19" i="7"/>
  <c r="K37" i="7" s="1"/>
  <c r="K18" i="7" s="1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19" i="6"/>
  <c r="S37" i="6" s="1"/>
  <c r="S18" i="6" s="1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19" i="5"/>
  <c r="M37" i="5" s="1"/>
  <c r="M18" i="5" s="1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19" i="5"/>
  <c r="L37" i="5" s="1"/>
  <c r="L18" i="5" s="1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19" i="5"/>
  <c r="K37" i="5" s="1"/>
  <c r="K18" i="5" s="1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19" i="4"/>
  <c r="S37" i="4"/>
  <c r="S18" i="4" s="1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19" i="3"/>
  <c r="M37" i="3" s="1"/>
  <c r="M18" i="3" s="1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19" i="3"/>
  <c r="L37" i="3" s="1"/>
  <c r="L18" i="3" s="1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19" i="3"/>
  <c r="K37" i="3" s="1"/>
  <c r="K18" i="3" s="1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19" i="2"/>
  <c r="S37" i="2" s="1"/>
  <c r="S18" i="2" s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L20" i="1"/>
  <c r="L38" i="1" s="1"/>
  <c r="N18" i="1" s="1"/>
  <c r="K20" i="1"/>
  <c r="K38" i="1" s="1"/>
  <c r="M20" i="1"/>
  <c r="M38" i="1" s="1"/>
  <c r="O18" i="1" s="1"/>
  <c r="K33" i="4"/>
  <c r="K31" i="4"/>
  <c r="K30" i="4"/>
  <c r="K29" i="4"/>
  <c r="K32" i="8"/>
  <c r="L32" i="8"/>
  <c r="M32" i="8"/>
  <c r="N32" i="8"/>
  <c r="O32" i="8"/>
  <c r="P32" i="8"/>
  <c r="Q32" i="8"/>
  <c r="R32" i="8"/>
  <c r="K33" i="8"/>
  <c r="L33" i="8"/>
  <c r="M33" i="8"/>
  <c r="N33" i="8"/>
  <c r="O33" i="8"/>
  <c r="P33" i="8"/>
  <c r="Q33" i="8"/>
  <c r="R33" i="8"/>
  <c r="K34" i="8"/>
  <c r="L34" i="8"/>
  <c r="M34" i="8"/>
  <c r="N34" i="8"/>
  <c r="O34" i="8"/>
  <c r="P34" i="8"/>
  <c r="Q34" i="8"/>
  <c r="R34" i="8"/>
  <c r="K18" i="8"/>
  <c r="O18" i="8"/>
  <c r="D19" i="6"/>
  <c r="E19" i="6"/>
  <c r="F19" i="6"/>
  <c r="G19" i="6"/>
  <c r="H19" i="6"/>
  <c r="I19" i="6"/>
  <c r="J19" i="6"/>
  <c r="K19" i="6"/>
  <c r="L19" i="6"/>
  <c r="M19" i="6"/>
  <c r="M37" i="6" s="1"/>
  <c r="M18" i="6" s="1"/>
  <c r="N19" i="6"/>
  <c r="O19" i="6"/>
  <c r="P19" i="6"/>
  <c r="R19" i="6"/>
  <c r="C19" i="6"/>
  <c r="J34" i="8"/>
  <c r="J33" i="8"/>
  <c r="J32" i="8"/>
  <c r="D19" i="8"/>
  <c r="E19" i="8"/>
  <c r="F19" i="8"/>
  <c r="G19" i="8"/>
  <c r="H19" i="8"/>
  <c r="I19" i="8"/>
  <c r="J19" i="8"/>
  <c r="K19" i="8"/>
  <c r="L19" i="8"/>
  <c r="M19" i="8"/>
  <c r="M37" i="8" s="1"/>
  <c r="M18" i="8" s="1"/>
  <c r="N19" i="8"/>
  <c r="O19" i="8"/>
  <c r="P19" i="8"/>
  <c r="Q19" i="8"/>
  <c r="Q37" i="8" s="1"/>
  <c r="Q18" i="8" s="1"/>
  <c r="R19" i="8"/>
  <c r="C19" i="8"/>
  <c r="K24" i="6"/>
  <c r="L24" i="6"/>
  <c r="M24" i="6"/>
  <c r="N24" i="6"/>
  <c r="O24" i="6"/>
  <c r="P24" i="6"/>
  <c r="Q24" i="6"/>
  <c r="R24" i="6"/>
  <c r="K25" i="6"/>
  <c r="L25" i="6"/>
  <c r="M25" i="6"/>
  <c r="N25" i="6"/>
  <c r="O25" i="6"/>
  <c r="P25" i="6"/>
  <c r="R25" i="6"/>
  <c r="K26" i="6"/>
  <c r="L26" i="6"/>
  <c r="M26" i="6"/>
  <c r="N26" i="6"/>
  <c r="O26" i="6"/>
  <c r="P26" i="6"/>
  <c r="Q26" i="6"/>
  <c r="R26" i="6"/>
  <c r="K27" i="6"/>
  <c r="L27" i="6"/>
  <c r="M27" i="6"/>
  <c r="N27" i="6"/>
  <c r="O27" i="6"/>
  <c r="P27" i="6"/>
  <c r="Q27" i="6"/>
  <c r="R27" i="6"/>
  <c r="K28" i="6"/>
  <c r="L28" i="6"/>
  <c r="M28" i="6"/>
  <c r="N28" i="6"/>
  <c r="O28" i="6"/>
  <c r="P28" i="6"/>
  <c r="Q28" i="6"/>
  <c r="R28" i="6"/>
  <c r="K29" i="6"/>
  <c r="L29" i="6"/>
  <c r="M29" i="6"/>
  <c r="N29" i="6"/>
  <c r="O29" i="6"/>
  <c r="P29" i="6"/>
  <c r="Q29" i="6"/>
  <c r="R29" i="6"/>
  <c r="K30" i="6"/>
  <c r="L30" i="6"/>
  <c r="M30" i="6"/>
  <c r="N30" i="6"/>
  <c r="O30" i="6"/>
  <c r="P30" i="6"/>
  <c r="Q30" i="6"/>
  <c r="R30" i="6"/>
  <c r="K31" i="6"/>
  <c r="L31" i="6"/>
  <c r="M31" i="6"/>
  <c r="N31" i="6"/>
  <c r="O31" i="6"/>
  <c r="P31" i="6"/>
  <c r="Q31" i="6"/>
  <c r="R31" i="6"/>
  <c r="K32" i="6"/>
  <c r="L32" i="6"/>
  <c r="M32" i="6"/>
  <c r="N32" i="6"/>
  <c r="O32" i="6"/>
  <c r="P32" i="6"/>
  <c r="Q32" i="6"/>
  <c r="R32" i="6"/>
  <c r="K33" i="6"/>
  <c r="L33" i="6"/>
  <c r="M33" i="6"/>
  <c r="N33" i="6"/>
  <c r="O33" i="6"/>
  <c r="P33" i="6"/>
  <c r="Q33" i="6"/>
  <c r="R33" i="6"/>
  <c r="K34" i="6"/>
  <c r="L34" i="6"/>
  <c r="M34" i="6"/>
  <c r="N34" i="6"/>
  <c r="O34" i="6"/>
  <c r="P34" i="6"/>
  <c r="Q34" i="6"/>
  <c r="R34" i="6"/>
  <c r="K35" i="6"/>
  <c r="L35" i="6"/>
  <c r="M35" i="6"/>
  <c r="N35" i="6"/>
  <c r="O35" i="6"/>
  <c r="P35" i="6"/>
  <c r="Q35" i="6"/>
  <c r="R35" i="6"/>
  <c r="K36" i="6"/>
  <c r="L36" i="6"/>
  <c r="M36" i="6"/>
  <c r="N36" i="6"/>
  <c r="O36" i="6"/>
  <c r="P36" i="6"/>
  <c r="Q36" i="6"/>
  <c r="R36" i="6"/>
  <c r="J36" i="6"/>
  <c r="J35" i="6"/>
  <c r="J34" i="6"/>
  <c r="J33" i="6"/>
  <c r="J32" i="6"/>
  <c r="R36" i="2"/>
  <c r="Q36" i="2"/>
  <c r="P36" i="2"/>
  <c r="O36" i="2"/>
  <c r="N36" i="2"/>
  <c r="M36" i="2"/>
  <c r="L36" i="2"/>
  <c r="K36" i="2"/>
  <c r="J36" i="2"/>
  <c r="R35" i="2"/>
  <c r="Q35" i="2"/>
  <c r="P35" i="2"/>
  <c r="O35" i="2"/>
  <c r="N35" i="2"/>
  <c r="M35" i="2"/>
  <c r="L35" i="2"/>
  <c r="K35" i="2"/>
  <c r="J35" i="2"/>
  <c r="R34" i="2"/>
  <c r="Q34" i="2"/>
  <c r="P34" i="2"/>
  <c r="O34" i="2"/>
  <c r="N34" i="2"/>
  <c r="M34" i="2"/>
  <c r="L34" i="2"/>
  <c r="K34" i="2"/>
  <c r="J34" i="2"/>
  <c r="R33" i="2"/>
  <c r="Q33" i="2"/>
  <c r="P33" i="2"/>
  <c r="O33" i="2"/>
  <c r="N33" i="2"/>
  <c r="M33" i="2"/>
  <c r="L33" i="2"/>
  <c r="K33" i="2"/>
  <c r="J33" i="2"/>
  <c r="R32" i="2"/>
  <c r="Q32" i="2"/>
  <c r="P32" i="2"/>
  <c r="O32" i="2"/>
  <c r="N32" i="2"/>
  <c r="M32" i="2"/>
  <c r="L32" i="2"/>
  <c r="K32" i="2"/>
  <c r="J32" i="2"/>
  <c r="R31" i="2"/>
  <c r="Q31" i="2"/>
  <c r="P31" i="2"/>
  <c r="O31" i="2"/>
  <c r="N31" i="2"/>
  <c r="M31" i="2"/>
  <c r="L31" i="2"/>
  <c r="K31" i="2"/>
  <c r="J31" i="2"/>
  <c r="R30" i="2"/>
  <c r="Q30" i="2"/>
  <c r="P30" i="2"/>
  <c r="O30" i="2"/>
  <c r="N30" i="2"/>
  <c r="M30" i="2"/>
  <c r="L30" i="2"/>
  <c r="K30" i="2"/>
  <c r="J30" i="2"/>
  <c r="R29" i="2"/>
  <c r="Q29" i="2"/>
  <c r="P29" i="2"/>
  <c r="O29" i="2"/>
  <c r="N29" i="2"/>
  <c r="M29" i="2"/>
  <c r="L29" i="2"/>
  <c r="K29" i="2"/>
  <c r="J29" i="2"/>
  <c r="R28" i="2"/>
  <c r="Q28" i="2"/>
  <c r="P28" i="2"/>
  <c r="O28" i="2"/>
  <c r="N28" i="2"/>
  <c r="M28" i="2"/>
  <c r="L28" i="2"/>
  <c r="K28" i="2"/>
  <c r="J28" i="2"/>
  <c r="R27" i="2"/>
  <c r="Q27" i="2"/>
  <c r="P27" i="2"/>
  <c r="O27" i="2"/>
  <c r="N27" i="2"/>
  <c r="M27" i="2"/>
  <c r="L27" i="2"/>
  <c r="K27" i="2"/>
  <c r="J27" i="2"/>
  <c r="R26" i="2"/>
  <c r="Q26" i="2"/>
  <c r="P26" i="2"/>
  <c r="O26" i="2"/>
  <c r="N26" i="2"/>
  <c r="M26" i="2"/>
  <c r="L26" i="2"/>
  <c r="K26" i="2"/>
  <c r="J26" i="2"/>
  <c r="R25" i="2"/>
  <c r="Q25" i="2"/>
  <c r="P25" i="2"/>
  <c r="O25" i="2"/>
  <c r="N25" i="2"/>
  <c r="M25" i="2"/>
  <c r="L25" i="2"/>
  <c r="K25" i="2"/>
  <c r="J25" i="2"/>
  <c r="R24" i="2"/>
  <c r="Q24" i="2"/>
  <c r="P24" i="2"/>
  <c r="O24" i="2"/>
  <c r="N24" i="2"/>
  <c r="M24" i="2"/>
  <c r="L24" i="2"/>
  <c r="K24" i="2"/>
  <c r="J24" i="2"/>
  <c r="R19" i="2"/>
  <c r="R37" i="2"/>
  <c r="R18" i="2" s="1"/>
  <c r="Q19" i="2"/>
  <c r="Q37" i="2" s="1"/>
  <c r="Q18" i="2" s="1"/>
  <c r="P19" i="2"/>
  <c r="P37" i="2" s="1"/>
  <c r="P18" i="2" s="1"/>
  <c r="O19" i="2"/>
  <c r="O37" i="2" s="1"/>
  <c r="O18" i="2" s="1"/>
  <c r="N19" i="2"/>
  <c r="N37" i="2"/>
  <c r="N18" i="2" s="1"/>
  <c r="M19" i="2"/>
  <c r="M37" i="2" s="1"/>
  <c r="M18" i="2" s="1"/>
  <c r="L19" i="2"/>
  <c r="L37" i="2" s="1"/>
  <c r="L18" i="2" s="1"/>
  <c r="K19" i="2"/>
  <c r="K37" i="2" s="1"/>
  <c r="K18" i="2" s="1"/>
  <c r="J19" i="2"/>
  <c r="J37" i="2"/>
  <c r="J18" i="2" s="1"/>
  <c r="I19" i="2"/>
  <c r="H19" i="2"/>
  <c r="G19" i="2"/>
  <c r="F19" i="2"/>
  <c r="E19" i="2"/>
  <c r="D19" i="2"/>
  <c r="C19" i="2"/>
  <c r="J37" i="1"/>
  <c r="I37" i="1"/>
  <c r="H37" i="1"/>
  <c r="G37" i="1"/>
  <c r="F37" i="1"/>
  <c r="E37" i="1"/>
  <c r="D37" i="1"/>
  <c r="C37" i="1"/>
  <c r="J36" i="1"/>
  <c r="I36" i="1"/>
  <c r="H36" i="1"/>
  <c r="G36" i="1"/>
  <c r="F36" i="1"/>
  <c r="E36" i="1"/>
  <c r="D36" i="1"/>
  <c r="C36" i="1"/>
  <c r="J35" i="1"/>
  <c r="I35" i="1"/>
  <c r="H35" i="1"/>
  <c r="G35" i="1"/>
  <c r="F35" i="1"/>
  <c r="E35" i="1"/>
  <c r="D35" i="1"/>
  <c r="C35" i="1"/>
  <c r="J34" i="1"/>
  <c r="I34" i="1"/>
  <c r="H34" i="1"/>
  <c r="G34" i="1"/>
  <c r="F34" i="1"/>
  <c r="E34" i="1"/>
  <c r="D34" i="1"/>
  <c r="C34" i="1"/>
  <c r="J33" i="1"/>
  <c r="I33" i="1"/>
  <c r="H33" i="1"/>
  <c r="G33" i="1"/>
  <c r="F33" i="1"/>
  <c r="E33" i="1"/>
  <c r="D33" i="1"/>
  <c r="C33" i="1"/>
  <c r="J32" i="1"/>
  <c r="I32" i="1"/>
  <c r="H32" i="1"/>
  <c r="G32" i="1"/>
  <c r="F32" i="1"/>
  <c r="E32" i="1"/>
  <c r="D32" i="1"/>
  <c r="C32" i="1"/>
  <c r="J31" i="1"/>
  <c r="I31" i="1"/>
  <c r="H31" i="1"/>
  <c r="G31" i="1"/>
  <c r="F31" i="1"/>
  <c r="E31" i="1"/>
  <c r="D31" i="1"/>
  <c r="C31" i="1"/>
  <c r="J30" i="1"/>
  <c r="I30" i="1"/>
  <c r="H30" i="1"/>
  <c r="G30" i="1"/>
  <c r="F30" i="1"/>
  <c r="E30" i="1"/>
  <c r="D30" i="1"/>
  <c r="C30" i="1"/>
  <c r="J29" i="1"/>
  <c r="I29" i="1"/>
  <c r="H29" i="1"/>
  <c r="G29" i="1"/>
  <c r="F29" i="1"/>
  <c r="E29" i="1"/>
  <c r="D29" i="1"/>
  <c r="C29" i="1"/>
  <c r="J28" i="1"/>
  <c r="I28" i="1"/>
  <c r="H28" i="1"/>
  <c r="G28" i="1"/>
  <c r="F28" i="1"/>
  <c r="E28" i="1"/>
  <c r="D28" i="1"/>
  <c r="C28" i="1"/>
  <c r="J27" i="1"/>
  <c r="I27" i="1"/>
  <c r="H27" i="1"/>
  <c r="G27" i="1"/>
  <c r="F27" i="1"/>
  <c r="E27" i="1"/>
  <c r="D27" i="1"/>
  <c r="C27" i="1"/>
  <c r="J26" i="1"/>
  <c r="I26" i="1"/>
  <c r="H26" i="1"/>
  <c r="G26" i="1"/>
  <c r="F26" i="1"/>
  <c r="E26" i="1"/>
  <c r="D26" i="1"/>
  <c r="C26" i="1"/>
  <c r="J25" i="1"/>
  <c r="I25" i="1"/>
  <c r="H25" i="1"/>
  <c r="G25" i="1"/>
  <c r="F25" i="1"/>
  <c r="E25" i="1"/>
  <c r="D25" i="1"/>
  <c r="C25" i="1"/>
  <c r="J20" i="1"/>
  <c r="J38" i="1"/>
  <c r="K18" i="1" s="1"/>
  <c r="I20" i="1"/>
  <c r="I38" i="1" s="1"/>
  <c r="I18" i="1" s="1"/>
  <c r="H20" i="1"/>
  <c r="H38" i="1" s="1"/>
  <c r="H18" i="1" s="1"/>
  <c r="G20" i="1"/>
  <c r="G38" i="1" s="1"/>
  <c r="G18" i="1" s="1"/>
  <c r="F20" i="1"/>
  <c r="F38" i="1" s="1"/>
  <c r="F18" i="1" s="1"/>
  <c r="E20" i="1"/>
  <c r="E38" i="1" s="1"/>
  <c r="E18" i="1" s="1"/>
  <c r="D20" i="1"/>
  <c r="D38" i="1" s="1"/>
  <c r="D18" i="1" s="1"/>
  <c r="C20" i="1"/>
  <c r="C38" i="1" s="1"/>
  <c r="C18" i="1" s="1"/>
  <c r="D32" i="5"/>
  <c r="E32" i="5"/>
  <c r="F32" i="5"/>
  <c r="G32" i="5"/>
  <c r="H32" i="5"/>
  <c r="I32" i="5"/>
  <c r="J32" i="5"/>
  <c r="D33" i="5"/>
  <c r="E33" i="5"/>
  <c r="F33" i="5"/>
  <c r="G33" i="5"/>
  <c r="H33" i="5"/>
  <c r="I33" i="5"/>
  <c r="J33" i="5"/>
  <c r="C33" i="5"/>
  <c r="C32" i="5"/>
  <c r="D32" i="7"/>
  <c r="E32" i="7"/>
  <c r="F32" i="7"/>
  <c r="G32" i="7"/>
  <c r="H32" i="7"/>
  <c r="I32" i="7"/>
  <c r="J32" i="7"/>
  <c r="D33" i="7"/>
  <c r="E33" i="7"/>
  <c r="F33" i="7"/>
  <c r="G33" i="7"/>
  <c r="H33" i="7"/>
  <c r="I33" i="7"/>
  <c r="J33" i="7"/>
  <c r="D34" i="7"/>
  <c r="E34" i="7"/>
  <c r="F34" i="7"/>
  <c r="G34" i="7"/>
  <c r="H34" i="7"/>
  <c r="I34" i="7"/>
  <c r="J34" i="7"/>
  <c r="D35" i="7"/>
  <c r="E35" i="7"/>
  <c r="F35" i="7"/>
  <c r="G35" i="7"/>
  <c r="H35" i="7"/>
  <c r="I35" i="7"/>
  <c r="J35" i="7"/>
  <c r="D36" i="7"/>
  <c r="E36" i="7"/>
  <c r="F36" i="7"/>
  <c r="G36" i="7"/>
  <c r="H36" i="7"/>
  <c r="I36" i="7"/>
  <c r="J36" i="7"/>
  <c r="C36" i="7"/>
  <c r="C35" i="7"/>
  <c r="C34" i="7"/>
  <c r="C33" i="7"/>
  <c r="C32" i="7"/>
  <c r="D34" i="5"/>
  <c r="E34" i="5"/>
  <c r="F34" i="5"/>
  <c r="G34" i="5"/>
  <c r="H34" i="5"/>
  <c r="I34" i="5"/>
  <c r="J34" i="5"/>
  <c r="D35" i="5"/>
  <c r="E35" i="5"/>
  <c r="F35" i="5"/>
  <c r="G35" i="5"/>
  <c r="H35" i="5"/>
  <c r="I35" i="5"/>
  <c r="J35" i="5"/>
  <c r="D36" i="5"/>
  <c r="E36" i="5"/>
  <c r="F36" i="5"/>
  <c r="G36" i="5"/>
  <c r="H36" i="5"/>
  <c r="I36" i="5"/>
  <c r="J36" i="5"/>
  <c r="C36" i="5"/>
  <c r="C35" i="5"/>
  <c r="C3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19" i="4"/>
  <c r="D19" i="4"/>
  <c r="E19" i="4"/>
  <c r="F19" i="4"/>
  <c r="G19" i="4"/>
  <c r="H19" i="4"/>
  <c r="I19" i="4"/>
  <c r="J36" i="3"/>
  <c r="J32" i="3"/>
  <c r="D32" i="3"/>
  <c r="E32" i="3"/>
  <c r="F32" i="3"/>
  <c r="G32" i="3"/>
  <c r="H32" i="3"/>
  <c r="I32" i="3"/>
  <c r="D33" i="3"/>
  <c r="E33" i="3"/>
  <c r="F33" i="3"/>
  <c r="G33" i="3"/>
  <c r="H33" i="3"/>
  <c r="I33" i="3"/>
  <c r="J33" i="3"/>
  <c r="D34" i="3"/>
  <c r="E34" i="3"/>
  <c r="F34" i="3"/>
  <c r="G34" i="3"/>
  <c r="H34" i="3"/>
  <c r="I34" i="3"/>
  <c r="J34" i="3"/>
  <c r="D35" i="3"/>
  <c r="E35" i="3"/>
  <c r="F35" i="3"/>
  <c r="G35" i="3"/>
  <c r="H35" i="3"/>
  <c r="I35" i="3"/>
  <c r="J35" i="3"/>
  <c r="D36" i="3"/>
  <c r="E36" i="3"/>
  <c r="F36" i="3"/>
  <c r="G36" i="3"/>
  <c r="H36" i="3"/>
  <c r="I36" i="3"/>
  <c r="C36" i="3"/>
  <c r="C35" i="3"/>
  <c r="C34" i="3"/>
  <c r="C33" i="3"/>
  <c r="C32" i="3"/>
  <c r="C19" i="3"/>
  <c r="C37" i="3" s="1"/>
  <c r="C18" i="3" s="1"/>
  <c r="C24" i="3"/>
  <c r="K24" i="8"/>
  <c r="L24" i="8"/>
  <c r="M24" i="8"/>
  <c r="N24" i="8"/>
  <c r="O24" i="8"/>
  <c r="P24" i="8"/>
  <c r="Q24" i="8"/>
  <c r="R24" i="8"/>
  <c r="K25" i="8"/>
  <c r="L25" i="8"/>
  <c r="M25" i="8"/>
  <c r="N25" i="8"/>
  <c r="O25" i="8"/>
  <c r="P25" i="8"/>
  <c r="Q25" i="8"/>
  <c r="R25" i="8"/>
  <c r="K26" i="8"/>
  <c r="L26" i="8"/>
  <c r="M26" i="8"/>
  <c r="N26" i="8"/>
  <c r="O26" i="8"/>
  <c r="P26" i="8"/>
  <c r="Q26" i="8"/>
  <c r="R26" i="8"/>
  <c r="K27" i="8"/>
  <c r="L27" i="8"/>
  <c r="M27" i="8"/>
  <c r="N27" i="8"/>
  <c r="O27" i="8"/>
  <c r="P27" i="8"/>
  <c r="Q27" i="8"/>
  <c r="R27" i="8"/>
  <c r="K28" i="8"/>
  <c r="L28" i="8"/>
  <c r="M28" i="8"/>
  <c r="N28" i="8"/>
  <c r="O28" i="8"/>
  <c r="P28" i="8"/>
  <c r="Q28" i="8"/>
  <c r="R28" i="8"/>
  <c r="K29" i="8"/>
  <c r="L29" i="8"/>
  <c r="M29" i="8"/>
  <c r="N29" i="8"/>
  <c r="O29" i="8"/>
  <c r="P29" i="8"/>
  <c r="Q29" i="8"/>
  <c r="R29" i="8"/>
  <c r="K30" i="8"/>
  <c r="L30" i="8"/>
  <c r="M30" i="8"/>
  <c r="N30" i="8"/>
  <c r="O30" i="8"/>
  <c r="P30" i="8"/>
  <c r="Q30" i="8"/>
  <c r="R30" i="8"/>
  <c r="K31" i="8"/>
  <c r="L31" i="8"/>
  <c r="M31" i="8"/>
  <c r="N31" i="8"/>
  <c r="O31" i="8"/>
  <c r="P31" i="8"/>
  <c r="Q31" i="8"/>
  <c r="R31" i="8"/>
  <c r="K35" i="8"/>
  <c r="L35" i="8"/>
  <c r="M35" i="8"/>
  <c r="N35" i="8"/>
  <c r="O35" i="8"/>
  <c r="P35" i="8"/>
  <c r="Q35" i="8"/>
  <c r="R35" i="8"/>
  <c r="K36" i="8"/>
  <c r="L36" i="8"/>
  <c r="M36" i="8"/>
  <c r="N36" i="8"/>
  <c r="O36" i="8"/>
  <c r="P36" i="8"/>
  <c r="Q36" i="8"/>
  <c r="R36" i="8"/>
  <c r="J36" i="8"/>
  <c r="J35" i="8"/>
  <c r="J31" i="8"/>
  <c r="J30" i="8"/>
  <c r="J29" i="8"/>
  <c r="J28" i="8"/>
  <c r="J27" i="8"/>
  <c r="J26" i="8"/>
  <c r="J25" i="8"/>
  <c r="J24" i="8"/>
  <c r="K24" i="4"/>
  <c r="L24" i="4"/>
  <c r="M24" i="4"/>
  <c r="N24" i="4"/>
  <c r="O24" i="4"/>
  <c r="P24" i="4"/>
  <c r="Q24" i="4"/>
  <c r="R24" i="4"/>
  <c r="K25" i="4"/>
  <c r="L25" i="4"/>
  <c r="M25" i="4"/>
  <c r="N25" i="4"/>
  <c r="O25" i="4"/>
  <c r="P25" i="4"/>
  <c r="Q25" i="4"/>
  <c r="R25" i="4"/>
  <c r="K26" i="4"/>
  <c r="L26" i="4"/>
  <c r="M26" i="4"/>
  <c r="N26" i="4"/>
  <c r="O26" i="4"/>
  <c r="P26" i="4"/>
  <c r="Q26" i="4"/>
  <c r="R26" i="4"/>
  <c r="K27" i="4"/>
  <c r="L27" i="4"/>
  <c r="M27" i="4"/>
  <c r="N27" i="4"/>
  <c r="O27" i="4"/>
  <c r="P27" i="4"/>
  <c r="Q27" i="4"/>
  <c r="R27" i="4"/>
  <c r="K28" i="4"/>
  <c r="L28" i="4"/>
  <c r="M28" i="4"/>
  <c r="N28" i="4"/>
  <c r="O28" i="4"/>
  <c r="P28" i="4"/>
  <c r="Q28" i="4"/>
  <c r="R28" i="4"/>
  <c r="L29" i="4"/>
  <c r="M29" i="4"/>
  <c r="N29" i="4"/>
  <c r="O29" i="4"/>
  <c r="P29" i="4"/>
  <c r="Q29" i="4"/>
  <c r="R29" i="4"/>
  <c r="L30" i="4"/>
  <c r="M30" i="4"/>
  <c r="N30" i="4"/>
  <c r="O30" i="4"/>
  <c r="P30" i="4"/>
  <c r="Q30" i="4"/>
  <c r="R30" i="4"/>
  <c r="L31" i="4"/>
  <c r="M31" i="4"/>
  <c r="N31" i="4"/>
  <c r="O31" i="4"/>
  <c r="P31" i="4"/>
  <c r="Q31" i="4"/>
  <c r="R31" i="4"/>
  <c r="K32" i="4"/>
  <c r="L32" i="4"/>
  <c r="M32" i="4"/>
  <c r="N32" i="4"/>
  <c r="O32" i="4"/>
  <c r="P32" i="4"/>
  <c r="Q32" i="4"/>
  <c r="R32" i="4"/>
  <c r="L33" i="4"/>
  <c r="M33" i="4"/>
  <c r="N33" i="4"/>
  <c r="O33" i="4"/>
  <c r="P33" i="4"/>
  <c r="Q33" i="4"/>
  <c r="R33" i="4"/>
  <c r="K34" i="4"/>
  <c r="L34" i="4"/>
  <c r="M34" i="4"/>
  <c r="N34" i="4"/>
  <c r="O34" i="4"/>
  <c r="P34" i="4"/>
  <c r="Q34" i="4"/>
  <c r="R34" i="4"/>
  <c r="K35" i="4"/>
  <c r="L35" i="4"/>
  <c r="M35" i="4"/>
  <c r="N35" i="4"/>
  <c r="O35" i="4"/>
  <c r="P35" i="4"/>
  <c r="Q35" i="4"/>
  <c r="R35" i="4"/>
  <c r="K36" i="4"/>
  <c r="L36" i="4"/>
  <c r="M36" i="4"/>
  <c r="N36" i="4"/>
  <c r="O36" i="4"/>
  <c r="P36" i="4"/>
  <c r="Q36" i="4"/>
  <c r="R36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31" i="6"/>
  <c r="J30" i="6"/>
  <c r="J29" i="6"/>
  <c r="J28" i="6"/>
  <c r="J27" i="6"/>
  <c r="J26" i="6"/>
  <c r="J25" i="6"/>
  <c r="J24" i="6"/>
  <c r="J31" i="7"/>
  <c r="I31" i="7"/>
  <c r="H31" i="7"/>
  <c r="G31" i="7"/>
  <c r="F31" i="7"/>
  <c r="E31" i="7"/>
  <c r="D31" i="7"/>
  <c r="C31" i="7"/>
  <c r="J30" i="7"/>
  <c r="I30" i="7"/>
  <c r="H30" i="7"/>
  <c r="G30" i="7"/>
  <c r="F30" i="7"/>
  <c r="E30" i="7"/>
  <c r="D30" i="7"/>
  <c r="C30" i="7"/>
  <c r="J29" i="7"/>
  <c r="I29" i="7"/>
  <c r="H29" i="7"/>
  <c r="G29" i="7"/>
  <c r="F29" i="7"/>
  <c r="E29" i="7"/>
  <c r="D29" i="7"/>
  <c r="C29" i="7"/>
  <c r="J28" i="7"/>
  <c r="I28" i="7"/>
  <c r="H28" i="7"/>
  <c r="G28" i="7"/>
  <c r="F28" i="7"/>
  <c r="E28" i="7"/>
  <c r="D28" i="7"/>
  <c r="C28" i="7"/>
  <c r="J27" i="7"/>
  <c r="I27" i="7"/>
  <c r="H27" i="7"/>
  <c r="G27" i="7"/>
  <c r="F27" i="7"/>
  <c r="E27" i="7"/>
  <c r="D27" i="7"/>
  <c r="C27" i="7"/>
  <c r="J26" i="7"/>
  <c r="I26" i="7"/>
  <c r="H26" i="7"/>
  <c r="G26" i="7"/>
  <c r="F26" i="7"/>
  <c r="E26" i="7"/>
  <c r="D26" i="7"/>
  <c r="C26" i="7"/>
  <c r="J25" i="7"/>
  <c r="I25" i="7"/>
  <c r="H25" i="7"/>
  <c r="G25" i="7"/>
  <c r="F25" i="7"/>
  <c r="E25" i="7"/>
  <c r="D25" i="7"/>
  <c r="C25" i="7"/>
  <c r="J24" i="7"/>
  <c r="I24" i="7"/>
  <c r="H24" i="7"/>
  <c r="G24" i="7"/>
  <c r="F24" i="7"/>
  <c r="E24" i="7"/>
  <c r="D24" i="7"/>
  <c r="C24" i="7"/>
  <c r="J19" i="7"/>
  <c r="J37" i="7" s="1"/>
  <c r="J18" i="7" s="1"/>
  <c r="I19" i="7"/>
  <c r="I37" i="7" s="1"/>
  <c r="I18" i="7" s="1"/>
  <c r="H19" i="7"/>
  <c r="H37" i="7"/>
  <c r="H18" i="7" s="1"/>
  <c r="G19" i="7"/>
  <c r="G37" i="7" s="1"/>
  <c r="G18" i="7" s="1"/>
  <c r="F19" i="7"/>
  <c r="F37" i="7" s="1"/>
  <c r="F18" i="7" s="1"/>
  <c r="E19" i="7"/>
  <c r="E37" i="7" s="1"/>
  <c r="E18" i="7" s="1"/>
  <c r="D19" i="7"/>
  <c r="D37" i="7" s="1"/>
  <c r="D18" i="7" s="1"/>
  <c r="C19" i="7"/>
  <c r="C37" i="7" s="1"/>
  <c r="C18" i="7" s="1"/>
  <c r="J24" i="5"/>
  <c r="I24" i="5"/>
  <c r="H24" i="5"/>
  <c r="G24" i="5"/>
  <c r="F24" i="5"/>
  <c r="E24" i="5"/>
  <c r="D24" i="5"/>
  <c r="C24" i="5"/>
  <c r="J19" i="5"/>
  <c r="J37" i="5" s="1"/>
  <c r="J18" i="5" s="1"/>
  <c r="I19" i="5"/>
  <c r="I37" i="5"/>
  <c r="I18" i="5" s="1"/>
  <c r="H19" i="5"/>
  <c r="H37" i="5" s="1"/>
  <c r="H18" i="5" s="1"/>
  <c r="G19" i="5"/>
  <c r="G37" i="5" s="1"/>
  <c r="G18" i="5" s="1"/>
  <c r="F19" i="5"/>
  <c r="F37" i="5" s="1"/>
  <c r="F18" i="5" s="1"/>
  <c r="E19" i="5"/>
  <c r="E37" i="5" s="1"/>
  <c r="E18" i="5" s="1"/>
  <c r="D19" i="5"/>
  <c r="D37" i="5" s="1"/>
  <c r="D18" i="5" s="1"/>
  <c r="C19" i="5"/>
  <c r="C37" i="5" s="1"/>
  <c r="C18" i="5" s="1"/>
  <c r="D24" i="3"/>
  <c r="E24" i="3"/>
  <c r="F24" i="3"/>
  <c r="G24" i="3"/>
  <c r="H24" i="3"/>
  <c r="I24" i="3"/>
  <c r="J24" i="3"/>
  <c r="D25" i="3"/>
  <c r="E25" i="3"/>
  <c r="F25" i="3"/>
  <c r="G25" i="3"/>
  <c r="H25" i="3"/>
  <c r="I25" i="3"/>
  <c r="J25" i="3"/>
  <c r="D26" i="3"/>
  <c r="E26" i="3"/>
  <c r="F26" i="3"/>
  <c r="G26" i="3"/>
  <c r="H26" i="3"/>
  <c r="I26" i="3"/>
  <c r="J26" i="3"/>
  <c r="D27" i="3"/>
  <c r="E27" i="3"/>
  <c r="F27" i="3"/>
  <c r="G27" i="3"/>
  <c r="H27" i="3"/>
  <c r="I27" i="3"/>
  <c r="J27" i="3"/>
  <c r="D28" i="3"/>
  <c r="E28" i="3"/>
  <c r="F28" i="3"/>
  <c r="G28" i="3"/>
  <c r="H28" i="3"/>
  <c r="I28" i="3"/>
  <c r="J28" i="3"/>
  <c r="D29" i="3"/>
  <c r="E29" i="3"/>
  <c r="F29" i="3"/>
  <c r="G29" i="3"/>
  <c r="H29" i="3"/>
  <c r="I29" i="3"/>
  <c r="J29" i="3"/>
  <c r="D30" i="3"/>
  <c r="E30" i="3"/>
  <c r="F30" i="3"/>
  <c r="G30" i="3"/>
  <c r="H30" i="3"/>
  <c r="I30" i="3"/>
  <c r="J30" i="3"/>
  <c r="D31" i="3"/>
  <c r="E31" i="3"/>
  <c r="F31" i="3"/>
  <c r="G31" i="3"/>
  <c r="H31" i="3"/>
  <c r="I31" i="3"/>
  <c r="J31" i="3"/>
  <c r="C31" i="3"/>
  <c r="C30" i="3"/>
  <c r="C29" i="3"/>
  <c r="C27" i="3"/>
  <c r="C28" i="3"/>
  <c r="C26" i="3"/>
  <c r="C25" i="3"/>
  <c r="J19" i="3"/>
  <c r="J37" i="3" s="1"/>
  <c r="J18" i="3" s="1"/>
  <c r="I19" i="3"/>
  <c r="I37" i="3" s="1"/>
  <c r="I18" i="3" s="1"/>
  <c r="H19" i="3"/>
  <c r="H37" i="3" s="1"/>
  <c r="H18" i="3" s="1"/>
  <c r="G19" i="3"/>
  <c r="G37" i="3"/>
  <c r="G18" i="3" s="1"/>
  <c r="F19" i="3"/>
  <c r="F37" i="3" s="1"/>
  <c r="F18" i="3" s="1"/>
  <c r="E19" i="3"/>
  <c r="E37" i="3" s="1"/>
  <c r="E18" i="3" s="1"/>
  <c r="D19" i="3"/>
  <c r="D37" i="3" s="1"/>
  <c r="D18" i="3" s="1"/>
  <c r="J19" i="4"/>
  <c r="J37" i="4"/>
  <c r="J18" i="4" s="1"/>
  <c r="K19" i="4"/>
  <c r="K37" i="4" s="1"/>
  <c r="K18" i="4" s="1"/>
  <c r="L19" i="4"/>
  <c r="L37" i="4"/>
  <c r="L18" i="4" s="1"/>
  <c r="M19" i="4"/>
  <c r="M37" i="4" s="1"/>
  <c r="M18" i="4" s="1"/>
  <c r="N19" i="4"/>
  <c r="N37" i="4"/>
  <c r="N18" i="4" s="1"/>
  <c r="O19" i="4"/>
  <c r="O37" i="4" s="1"/>
  <c r="O18" i="4" s="1"/>
  <c r="P19" i="4"/>
  <c r="P37" i="4"/>
  <c r="P18" i="4" s="1"/>
  <c r="Q19" i="4"/>
  <c r="Q37" i="4" s="1"/>
  <c r="Q18" i="4" s="1"/>
  <c r="R19" i="4"/>
  <c r="R37" i="4"/>
  <c r="R18" i="4"/>
  <c r="J37" i="6"/>
  <c r="J18" i="6" s="1"/>
  <c r="K37" i="6"/>
  <c r="K18" i="6"/>
  <c r="L37" i="6"/>
  <c r="L18" i="6"/>
  <c r="N37" i="6"/>
  <c r="N18" i="6"/>
  <c r="O37" i="6"/>
  <c r="O18" i="6"/>
  <c r="P37" i="6"/>
  <c r="P18" i="6"/>
  <c r="P37" i="8"/>
  <c r="P18" i="8" s="1"/>
  <c r="O37" i="8"/>
  <c r="N37" i="8"/>
  <c r="N18" i="8" s="1"/>
  <c r="L37" i="8"/>
  <c r="L18" i="8" s="1"/>
  <c r="K37" i="8"/>
  <c r="J37" i="8"/>
  <c r="J18" i="8" s="1"/>
  <c r="R37" i="8"/>
  <c r="R18" i="8" s="1"/>
  <c r="Q6" i="6"/>
  <c r="Q25" i="6" s="1"/>
  <c r="R37" i="6"/>
  <c r="R18" i="6"/>
  <c r="J18" i="1" l="1"/>
  <c r="Q19" i="6"/>
  <c r="Q37" i="6" s="1"/>
  <c r="Q18" i="6" s="1"/>
  <c r="M18" i="1"/>
  <c r="L18" i="1"/>
</calcChain>
</file>

<file path=xl/sharedStrings.xml><?xml version="1.0" encoding="utf-8"?>
<sst xmlns="http://schemas.openxmlformats.org/spreadsheetml/2006/main" count="631" uniqueCount="60">
  <si>
    <t>DER Programs</t>
  </si>
  <si>
    <t>Resource Type</t>
  </si>
  <si>
    <t>NEM</t>
  </si>
  <si>
    <t>DER</t>
  </si>
  <si>
    <t>CGS</t>
  </si>
  <si>
    <t>CSS</t>
  </si>
  <si>
    <t>ISE</t>
  </si>
  <si>
    <t>SIA</t>
  </si>
  <si>
    <t>DG-Others</t>
  </si>
  <si>
    <t>Fast DR</t>
  </si>
  <si>
    <t>DR</t>
  </si>
  <si>
    <t>GSPA</t>
  </si>
  <si>
    <t>CBRE Ph1</t>
  </si>
  <si>
    <t>CBRE</t>
  </si>
  <si>
    <t>MAUI COUNTY PARTICIPATION COUNT</t>
  </si>
  <si>
    <t>MAUI COUNTY TOTAL CUSTOMER COUNT</t>
  </si>
  <si>
    <t>MAUI COUNTY PARTICIPATION PERCENTAGE</t>
  </si>
  <si>
    <t>`</t>
  </si>
  <si>
    <t>RDLC</t>
  </si>
  <si>
    <t>CIDLC</t>
  </si>
  <si>
    <t>FastDR</t>
  </si>
  <si>
    <t>2019 Q2</t>
  </si>
  <si>
    <t>2019 Q3</t>
  </si>
  <si>
    <t>2019 Q4</t>
  </si>
  <si>
    <t>2020 Q1</t>
  </si>
  <si>
    <t>2021 Q1</t>
  </si>
  <si>
    <t>2020 Q2</t>
  </si>
  <si>
    <t>2020 Q3</t>
  </si>
  <si>
    <t>2020 Q4</t>
  </si>
  <si>
    <t>NEM Plus</t>
  </si>
  <si>
    <t>SE</t>
  </si>
  <si>
    <t>CGS Plus</t>
  </si>
  <si>
    <t>Percent</t>
  </si>
  <si>
    <t>Nem Plus</t>
  </si>
  <si>
    <t>Maui County</t>
  </si>
  <si>
    <t>Consolidated</t>
  </si>
  <si>
    <t>PARTICIPATION COUNT</t>
  </si>
  <si>
    <t>TOTAL CUSTOMER COUNT</t>
  </si>
  <si>
    <t>PARTICIPATION PERCENTAGE</t>
  </si>
  <si>
    <t>Hawaiʻi Island</t>
  </si>
  <si>
    <t>HAWAIʻI  ISLAND PARTICIPATION COUNT</t>
  </si>
  <si>
    <t>HAWAIʻI ISLAND TOTAL CUSTOMER COUNT</t>
  </si>
  <si>
    <t>HAWAIʻI ISLAND PARTICIPATION PERCENTAGE</t>
  </si>
  <si>
    <t>HAWAIʻI ISLAND PARTICIPATION COUNT</t>
  </si>
  <si>
    <t>Oʻahu</t>
  </si>
  <si>
    <t>OʻAHU PARTICIPATION COUNT</t>
  </si>
  <si>
    <t>OʻAHU TOTAL CUSTOMER COUNT</t>
  </si>
  <si>
    <t>OʻAHU PARTICIPATION PERCENTAGE</t>
  </si>
  <si>
    <t>Target</t>
  </si>
  <si>
    <t>30.0% =</t>
  </si>
  <si>
    <t>2021 Q2</t>
  </si>
  <si>
    <t>2021 Q3</t>
  </si>
  <si>
    <t>2021 Q4</t>
  </si>
  <si>
    <t>2022 Q1</t>
  </si>
  <si>
    <t>DER Programs System Count</t>
  </si>
  <si>
    <t>2022 Q2</t>
  </si>
  <si>
    <t>2022 Q3</t>
  </si>
  <si>
    <t>2022 Q4</t>
  </si>
  <si>
    <t>2023 Q1</t>
  </si>
  <si>
    <t>2023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</si>
</sst>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dd\/yyyy"/>
    <numFmt numFmtId="165" formatCode="0.000%"/>
    <numFmt numFmtId="166" formatCode="0.0%"/>
  </numFmts>
  <fonts count="12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rgb="FF00800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89">
    <xf numFmtId="0" fontId="0" fillId="0" borderId="0" xfId="0">
      <alignment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0" fillId="0" borderId="0" xfId="0" applyAlignment="1">
      <alignment horizontal="center" vertical="top"/>
    </xf>
    <xf numFmtId="0" fontId="0" fillId="2" borderId="0" xfId="0" applyFill="1">
      <alignment vertical="top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9" fontId="6" fillId="0" borderId="1" xfId="0" applyNumberFormat="1" applyFont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9" fontId="6" fillId="0" borderId="9" xfId="0" applyNumberFormat="1" applyFont="1" applyBorder="1" applyAlignment="1">
      <alignment horizontal="center" vertical="top" wrapText="1"/>
    </xf>
    <xf numFmtId="0" fontId="6" fillId="2" borderId="8" xfId="0" applyFont="1" applyFill="1" applyBorder="1" applyAlignment="1">
      <alignment horizontal="left" vertical="top" wrapText="1"/>
    </xf>
    <xf numFmtId="9" fontId="7" fillId="0" borderId="6" xfId="0" applyNumberFormat="1" applyFont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top" wrapText="1"/>
    </xf>
    <xf numFmtId="164" fontId="2" fillId="6" borderId="6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vertical="top" wrapText="1"/>
    </xf>
    <xf numFmtId="0" fontId="5" fillId="8" borderId="2" xfId="0" applyFont="1" applyFill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3" fontId="6" fillId="2" borderId="9" xfId="0" applyNumberFormat="1" applyFont="1" applyFill="1" applyBorder="1" applyAlignment="1">
      <alignment horizontal="center" vertical="top" wrapText="1"/>
    </xf>
    <xf numFmtId="9" fontId="6" fillId="0" borderId="11" xfId="0" applyNumberFormat="1" applyFont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/>
    </xf>
    <xf numFmtId="0" fontId="6" fillId="0" borderId="8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/>
    </xf>
    <xf numFmtId="165" fontId="6" fillId="0" borderId="1" xfId="0" applyNumberFormat="1" applyFont="1" applyBorder="1" applyAlignment="1">
      <alignment horizontal="center" vertical="top" wrapText="1"/>
    </xf>
    <xf numFmtId="165" fontId="6" fillId="0" borderId="9" xfId="0" applyNumberFormat="1" applyFont="1" applyBorder="1" applyAlignment="1">
      <alignment horizontal="center" vertical="top" wrapText="1"/>
    </xf>
    <xf numFmtId="10" fontId="6" fillId="0" borderId="1" xfId="0" applyNumberFormat="1" applyFont="1" applyBorder="1" applyAlignment="1">
      <alignment horizontal="center" vertical="top" wrapText="1"/>
    </xf>
    <xf numFmtId="10" fontId="6" fillId="0" borderId="9" xfId="0" applyNumberFormat="1" applyFont="1" applyBorder="1" applyAlignment="1">
      <alignment horizontal="center" vertical="top" wrapText="1"/>
    </xf>
    <xf numFmtId="10" fontId="6" fillId="0" borderId="1" xfId="0" applyNumberFormat="1" applyFont="1" applyFill="1" applyBorder="1" applyAlignment="1">
      <alignment horizontal="center" vertical="top" wrapText="1"/>
    </xf>
    <xf numFmtId="10" fontId="6" fillId="0" borderId="9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165" fontId="6" fillId="2" borderId="9" xfId="0" applyNumberFormat="1" applyFont="1" applyFill="1" applyBorder="1" applyAlignment="1">
      <alignment horizontal="center" vertical="top" wrapText="1"/>
    </xf>
    <xf numFmtId="10" fontId="6" fillId="2" borderId="1" xfId="0" applyNumberFormat="1" applyFont="1" applyFill="1" applyBorder="1" applyAlignment="1">
      <alignment horizontal="center" vertical="top" wrapText="1"/>
    </xf>
    <xf numFmtId="10" fontId="6" fillId="2" borderId="9" xfId="0" applyNumberFormat="1" applyFont="1" applyFill="1" applyBorder="1" applyAlignment="1">
      <alignment horizontal="center" vertical="top" wrapText="1"/>
    </xf>
    <xf numFmtId="9" fontId="6" fillId="0" borderId="1" xfId="1" applyNumberFormat="1" applyFont="1" applyFill="1" applyBorder="1" applyAlignment="1">
      <alignment horizontal="center" vertical="top" wrapText="1"/>
    </xf>
    <xf numFmtId="9" fontId="6" fillId="0" borderId="9" xfId="1" applyNumberFormat="1" applyFont="1" applyFill="1" applyBorder="1" applyAlignment="1">
      <alignment horizontal="center" vertical="top" wrapText="1"/>
    </xf>
    <xf numFmtId="9" fontId="7" fillId="0" borderId="6" xfId="0" applyNumberFormat="1" applyFont="1" applyFill="1" applyBorder="1" applyAlignment="1">
      <alignment horizontal="center" vertical="center"/>
    </xf>
    <xf numFmtId="9" fontId="7" fillId="0" borderId="7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center" vertical="center"/>
    </xf>
    <xf numFmtId="0" fontId="5" fillId="9" borderId="2" xfId="0" applyFont="1" applyFill="1" applyBorder="1" applyAlignment="1">
      <alignment horizontal="left" vertical="top" wrapText="1"/>
    </xf>
    <xf numFmtId="9" fontId="6" fillId="0" borderId="17" xfId="0" applyNumberFormat="1" applyFont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5" borderId="11" xfId="0" applyFont="1" applyFill="1" applyBorder="1" applyAlignment="1">
      <alignment horizontal="center" vertical="top" wrapText="1"/>
    </xf>
    <xf numFmtId="166" fontId="6" fillId="0" borderId="1" xfId="1" applyNumberFormat="1" applyFont="1" applyFill="1" applyBorder="1" applyAlignment="1">
      <alignment horizontal="center" vertical="top" wrapText="1"/>
    </xf>
    <xf numFmtId="166" fontId="6" fillId="0" borderId="9" xfId="1" applyNumberFormat="1" applyFont="1" applyFill="1" applyBorder="1" applyAlignment="1">
      <alignment horizontal="center" vertical="top" wrapText="1"/>
    </xf>
    <xf numFmtId="166" fontId="7" fillId="0" borderId="6" xfId="0" applyNumberFormat="1" applyFont="1" applyFill="1" applyBorder="1" applyAlignment="1">
      <alignment horizontal="center" vertical="center"/>
    </xf>
    <xf numFmtId="166" fontId="7" fillId="0" borderId="7" xfId="0" applyNumberFormat="1" applyFont="1" applyFill="1" applyBorder="1" applyAlignment="1">
      <alignment horizontal="center" vertical="center"/>
    </xf>
    <xf numFmtId="0" fontId="0" fillId="0" borderId="0" xfId="0" quotePrefix="1" applyAlignment="1">
      <alignment horizontal="right" vertical="top"/>
    </xf>
    <xf numFmtId="3" fontId="0" fillId="0" borderId="0" xfId="0" applyNumberFormat="1" applyFill="1" applyAlignment="1">
      <alignment horizontal="left" vertical="top"/>
    </xf>
    <xf numFmtId="0" fontId="0" fillId="4" borderId="0" xfId="0" applyFill="1" applyAlignment="1"/>
    <xf numFmtId="0" fontId="0" fillId="6" borderId="0" xfId="0" applyFill="1" applyAlignment="1"/>
    <xf numFmtId="0" fontId="0" fillId="0" borderId="1" xfId="0" applyBorder="1" applyAlignment="1"/>
    <xf numFmtId="3" fontId="6" fillId="0" borderId="9" xfId="0" applyNumberFormat="1" applyFont="1" applyFill="1" applyBorder="1" applyAlignment="1">
      <alignment horizontal="center" vertical="top" wrapText="1"/>
    </xf>
    <xf numFmtId="0" fontId="0" fillId="0" borderId="0" xfId="0" applyBorder="1">
      <alignment vertical="top"/>
    </xf>
    <xf numFmtId="164" fontId="2" fillId="9" borderId="5" xfId="0" applyNumberFormat="1" applyFont="1" applyFill="1" applyBorder="1" applyAlignment="1">
      <alignment horizontal="center" vertical="center" wrapText="1"/>
    </xf>
    <xf numFmtId="164" fontId="2" fillId="9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 readingOrder="1"/>
    </xf>
    <xf numFmtId="164" fontId="2" fillId="9" borderId="16" xfId="0" applyNumberFormat="1" applyFont="1" applyFill="1" applyBorder="1" applyAlignment="1">
      <alignment horizontal="center" vertical="center" wrapText="1"/>
    </xf>
    <xf numFmtId="164" fontId="2" fillId="9" borderId="11" xfId="0" applyNumberFormat="1" applyFont="1" applyFill="1" applyBorder="1" applyAlignment="1">
      <alignment horizontal="center" vertical="center" wrapText="1"/>
    </xf>
    <xf numFmtId="164" fontId="2" fillId="9" borderId="14" xfId="0" applyNumberFormat="1" applyFont="1" applyFill="1" applyBorder="1" applyAlignment="1">
      <alignment horizontal="center" vertical="center" wrapText="1"/>
    </xf>
    <xf numFmtId="164" fontId="2" fillId="9" borderId="15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164" fontId="2" fillId="7" borderId="5" xfId="0" applyNumberFormat="1" applyFont="1" applyFill="1" applyBorder="1" applyAlignment="1">
      <alignment horizontal="center" vertical="center" wrapText="1"/>
    </xf>
    <xf numFmtId="164" fontId="2" fillId="7" borderId="6" xfId="0" applyNumberFormat="1" applyFont="1" applyFill="1" applyBorder="1" applyAlignment="1">
      <alignment horizontal="center" vertical="center" wrapText="1"/>
    </xf>
    <xf numFmtId="164" fontId="2" fillId="7" borderId="16" xfId="0" applyNumberFormat="1" applyFont="1" applyFill="1" applyBorder="1" applyAlignment="1">
      <alignment horizontal="center" vertical="center" wrapText="1"/>
    </xf>
    <xf numFmtId="164" fontId="2" fillId="7" borderId="11" xfId="0" applyNumberFormat="1" applyFont="1" applyFill="1" applyBorder="1" applyAlignment="1">
      <alignment horizontal="center" vertical="center" wrapText="1"/>
    </xf>
    <xf numFmtId="164" fontId="2" fillId="7" borderId="14" xfId="0" applyNumberFormat="1" applyFont="1" applyFill="1" applyBorder="1" applyAlignment="1">
      <alignment horizontal="center" vertical="center" wrapText="1"/>
    </xf>
    <xf numFmtId="164" fontId="2" fillId="7" borderId="15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8" borderId="5" xfId="0" applyNumberFormat="1" applyFont="1" applyFill="1" applyBorder="1" applyAlignment="1">
      <alignment horizontal="center" vertical="center" wrapText="1"/>
    </xf>
    <xf numFmtId="164" fontId="2" fillId="8" borderId="6" xfId="0" applyNumberFormat="1" applyFont="1" applyFill="1" applyBorder="1" applyAlignment="1">
      <alignment horizontal="center" vertical="center" wrapText="1"/>
    </xf>
    <xf numFmtId="164" fontId="2" fillId="8" borderId="8" xfId="0" applyNumberFormat="1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</cellXfs>
  <cellStyles count="4">
    <cellStyle name="Hyperlink 2" xfId="3" xr:uid="{3ED82922-4E9C-41C0-B6B2-2A4CE33F8F3D}"/>
    <cellStyle name="Normal" xfId="0" builtinId="0"/>
    <cellStyle name="Normal 2" xfId="2" xr:uid="{B5A610A1-0D8A-4FEE-B208-9905C190C59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Consolidated Quarterly Program</a:t>
            </a:r>
            <a:r>
              <a:rPr lang="en-US" baseline="0"/>
              <a:t> Participation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14416085777275"/>
          <c:y val="6.7485021189536767E-2"/>
          <c:w val="0.76645805166077008"/>
          <c:h val="0.703598941846429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'04a_partic_cons_qtr'!$A$5</c:f>
              <c:strCache>
                <c:ptCount val="1"/>
                <c:pt idx="0">
                  <c:v>NEM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'04a_partic_cons_qtr'!a_heco_qtrs_par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'04a_partic_cons_qtr'!a_heco_qtr_par_nem</c:f>
              <c:numCache>
                <c:formatCode>#,##0</c:formatCode>
                <c:ptCount val="8"/>
                <c:pt idx="0">
                  <c:v>70994</c:v>
                </c:pt>
                <c:pt idx="1">
                  <c:v>70996</c:v>
                </c:pt>
                <c:pt idx="2">
                  <c:v>71007</c:v>
                </c:pt>
                <c:pt idx="3">
                  <c:v>71007</c:v>
                </c:pt>
                <c:pt idx="4">
                  <c:v>71008</c:v>
                </c:pt>
                <c:pt idx="5">
                  <c:v>70999</c:v>
                </c:pt>
                <c:pt idx="6">
                  <c:v>70977</c:v>
                </c:pt>
                <c:pt idx="7">
                  <c:v>71019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2-4D28-8B76-3EB71BF4A5DC}"/>
            </c:ext>
          </c:extLst>
        </c:ser>
        <c:ser>
          <c:idx val="1"/>
          <c:order val="1"/>
          <c:tx>
            <c:strRef>
              <c:f>'04a_partic_cons_qtr'!$A$6</c:f>
              <c:strCache>
                <c:ptCount val="1"/>
                <c:pt idx="0">
                  <c:v>CGS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'04a_partic_cons_qtr'!a_heco_qtrs_par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'04a_partic_cons_qtr'!a_heco_qtr_par_cgs</c:f>
              <c:numCache>
                <c:formatCode>#,##0</c:formatCode>
                <c:ptCount val="8"/>
                <c:pt idx="0">
                  <c:v>7000</c:v>
                </c:pt>
                <c:pt idx="1">
                  <c:v>7092</c:v>
                </c:pt>
                <c:pt idx="2">
                  <c:v>7139</c:v>
                </c:pt>
                <c:pt idx="3">
                  <c:v>7177</c:v>
                </c:pt>
                <c:pt idx="4">
                  <c:v>7204</c:v>
                </c:pt>
                <c:pt idx="5">
                  <c:v>7222</c:v>
                </c:pt>
                <c:pt idx="6">
                  <c:v>7264</c:v>
                </c:pt>
                <c:pt idx="7">
                  <c:v>7280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42-4D28-8B76-3EB71BF4A5DC}"/>
            </c:ext>
          </c:extLst>
        </c:ser>
        <c:ser>
          <c:idx val="2"/>
          <c:order val="2"/>
          <c:tx>
            <c:strRef>
              <c:f>'04a_partic_cons_qtr'!$A$7</c:f>
              <c:strCache>
                <c:ptCount val="1"/>
                <c:pt idx="0">
                  <c:v>CSS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'04a_partic_cons_qtr'!a_heco_qtrs_par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'04a_partic_cons_qtr'!a_heco_qtr_par_css</c:f>
              <c:numCache>
                <c:formatCode>#,##0</c:formatCode>
                <c:ptCount val="8"/>
                <c:pt idx="0">
                  <c:v>2735</c:v>
                </c:pt>
                <c:pt idx="1">
                  <c:v>2855</c:v>
                </c:pt>
                <c:pt idx="2">
                  <c:v>2926</c:v>
                </c:pt>
                <c:pt idx="3">
                  <c:v>3702</c:v>
                </c:pt>
                <c:pt idx="4">
                  <c:v>3088</c:v>
                </c:pt>
                <c:pt idx="5">
                  <c:v>3151</c:v>
                </c:pt>
                <c:pt idx="6">
                  <c:v>3284</c:v>
                </c:pt>
                <c:pt idx="7">
                  <c:v>3426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42-4D28-8B76-3EB71BF4A5DC}"/>
            </c:ext>
          </c:extLst>
        </c:ser>
        <c:ser>
          <c:idx val="3"/>
          <c:order val="3"/>
          <c:tx>
            <c:strRef>
              <c:f>'04a_partic_cons_qtr'!$A$8</c:f>
              <c:strCache>
                <c:ptCount val="1"/>
                <c:pt idx="0">
                  <c:v>CGS Plus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'04a_partic_cons_qtr'!a_heco_qtrs_par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'04a_partic_cons_qtr'!a_heco_qtr_par_cgs_plus</c:f>
              <c:numCache>
                <c:formatCode>#,##0</c:formatCode>
                <c:ptCount val="8"/>
                <c:pt idx="0">
                  <c:v>5175</c:v>
                </c:pt>
                <c:pt idx="1">
                  <c:v>5661</c:v>
                </c:pt>
                <c:pt idx="2">
                  <c:v>6113</c:v>
                </c:pt>
                <c:pt idx="3">
                  <c:v>6683</c:v>
                </c:pt>
                <c:pt idx="4">
                  <c:v>7086</c:v>
                </c:pt>
                <c:pt idx="5">
                  <c:v>7632</c:v>
                </c:pt>
                <c:pt idx="6">
                  <c:v>8583</c:v>
                </c:pt>
                <c:pt idx="7">
                  <c:v>9568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42-4D28-8B76-3EB71BF4A5DC}"/>
            </c:ext>
          </c:extLst>
        </c:ser>
        <c:ser>
          <c:idx val="4"/>
          <c:order val="4"/>
          <c:tx>
            <c:strRef>
              <c:f>'04a_partic_cons_qtr'!$A$9</c:f>
              <c:strCache>
                <c:ptCount val="1"/>
                <c:pt idx="0">
                  <c:v>SE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'04a_partic_cons_qtr'!a_heco_qtrs_par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'04a_partic_cons_qtr'!a_heco_qtr_par_se</c:f>
              <c:numCache>
                <c:formatCode>#,##0</c:formatCode>
                <c:ptCount val="8"/>
                <c:pt idx="0">
                  <c:v>2694</c:v>
                </c:pt>
                <c:pt idx="1">
                  <c:v>2880</c:v>
                </c:pt>
                <c:pt idx="2">
                  <c:v>3035</c:v>
                </c:pt>
                <c:pt idx="3">
                  <c:v>3223</c:v>
                </c:pt>
                <c:pt idx="4">
                  <c:v>3412</c:v>
                </c:pt>
                <c:pt idx="5">
                  <c:v>3677</c:v>
                </c:pt>
                <c:pt idx="6">
                  <c:v>4083</c:v>
                </c:pt>
                <c:pt idx="7">
                  <c:v>4438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42-4D28-8B76-3EB71BF4A5DC}"/>
            </c:ext>
          </c:extLst>
        </c:ser>
        <c:ser>
          <c:idx val="5"/>
          <c:order val="5"/>
          <c:tx>
            <c:strRef>
              <c:f>'04a_partic_cons_qtr'!$A$10</c:f>
              <c:strCache>
                <c:ptCount val="1"/>
                <c:pt idx="0">
                  <c:v>NEM Plus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'04a_partic_cons_qtr'!a_heco_qtrs_par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'04a_partic_cons_qtr'!a_heco_qtr_par_nem_plus</c:f>
              <c:numCache>
                <c:formatCode>#,##0</c:formatCode>
                <c:ptCount val="8"/>
                <c:pt idx="0">
                  <c:v>2038</c:v>
                </c:pt>
                <c:pt idx="1">
                  <c:v>2183</c:v>
                </c:pt>
                <c:pt idx="2">
                  <c:v>2276</c:v>
                </c:pt>
                <c:pt idx="3">
                  <c:v>2375</c:v>
                </c:pt>
                <c:pt idx="4">
                  <c:v>2415</c:v>
                </c:pt>
                <c:pt idx="5">
                  <c:v>2483</c:v>
                </c:pt>
                <c:pt idx="6">
                  <c:v>2578</c:v>
                </c:pt>
                <c:pt idx="7">
                  <c:v>2679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42-4D28-8B76-3EB71BF4A5DC}"/>
            </c:ext>
          </c:extLst>
        </c:ser>
        <c:ser>
          <c:idx val="6"/>
          <c:order val="6"/>
          <c:tx>
            <c:strRef>
              <c:f>'04a_partic_cons_qtr'!$A$11</c:f>
              <c:strCache>
                <c:ptCount val="1"/>
                <c:pt idx="0">
                  <c:v>SIA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'04a_partic_cons_qtr'!a_heco_qtrs_par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'04a_partic_cons_qtr'!a_heco_qtr_par_sia</c:f>
              <c:numCache>
                <c:formatCode>#,##0</c:formatCode>
                <c:ptCount val="8"/>
                <c:pt idx="0">
                  <c:v>530</c:v>
                </c:pt>
                <c:pt idx="1">
                  <c:v>579</c:v>
                </c:pt>
                <c:pt idx="2">
                  <c:v>558</c:v>
                </c:pt>
                <c:pt idx="3">
                  <c:v>560</c:v>
                </c:pt>
                <c:pt idx="4">
                  <c:v>564</c:v>
                </c:pt>
                <c:pt idx="5">
                  <c:v>572</c:v>
                </c:pt>
                <c:pt idx="6">
                  <c:v>574</c:v>
                </c:pt>
                <c:pt idx="7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42-4D28-8B76-3EB71BF4A5DC}"/>
            </c:ext>
          </c:extLst>
        </c:ser>
        <c:ser>
          <c:idx val="7"/>
          <c:order val="7"/>
          <c:tx>
            <c:strRef>
              <c:f>'04a_partic_cons_qtr'!$A$12</c:f>
              <c:strCache>
                <c:ptCount val="1"/>
                <c:pt idx="0">
                  <c:v>DG-Others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'04a_partic_cons_qtr'!a_heco_qtrs_par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'04a_partic_cons_qtr'!a_heco_qtr_par_dg_others</c:f>
              <c:numCache>
                <c:formatCode>#,##0</c:formatCode>
                <c:ptCount val="8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342-4D28-8B76-3EB71BF4A5DC}"/>
            </c:ext>
          </c:extLst>
        </c:ser>
        <c:ser>
          <c:idx val="8"/>
          <c:order val="8"/>
          <c:tx>
            <c:strRef>
              <c:f>'04a_partic_cons_qtr'!$A$13</c:f>
              <c:strCache>
                <c:ptCount val="1"/>
                <c:pt idx="0">
                  <c:v>RDLC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'04a_partic_cons_qtr'!a_heco_qtrs_par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'04a_partic_cons_qtr'!a_heco_qtr_par_rdlc</c:f>
              <c:numCache>
                <c:formatCode>#,##0</c:formatCode>
                <c:ptCount val="8"/>
                <c:pt idx="0">
                  <c:v>32910</c:v>
                </c:pt>
                <c:pt idx="1">
                  <c:v>32889</c:v>
                </c:pt>
                <c:pt idx="2">
                  <c:v>32850</c:v>
                </c:pt>
                <c:pt idx="3">
                  <c:v>32848</c:v>
                </c:pt>
                <c:pt idx="4">
                  <c:v>32820</c:v>
                </c:pt>
                <c:pt idx="5">
                  <c:v>32802</c:v>
                </c:pt>
                <c:pt idx="6">
                  <c:v>29343</c:v>
                </c:pt>
                <c:pt idx="7">
                  <c:v>29134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42-4D28-8B76-3EB71BF4A5DC}"/>
            </c:ext>
          </c:extLst>
        </c:ser>
        <c:ser>
          <c:idx val="9"/>
          <c:order val="9"/>
          <c:tx>
            <c:strRef>
              <c:f>'04a_partic_cons_qtr'!$A$14</c:f>
              <c:strCache>
                <c:ptCount val="1"/>
                <c:pt idx="0">
                  <c:v>CIDLC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'04a_partic_cons_qtr'!a_heco_qtrs_par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'04a_partic_cons_qtr'!a_heco_qtr_par_cidlc</c:f>
              <c:numCache>
                <c:formatCode>#,##0</c:formatCode>
                <c:ptCount val="8"/>
                <c:pt idx="0">
                  <c:v>203</c:v>
                </c:pt>
                <c:pt idx="1">
                  <c:v>203</c:v>
                </c:pt>
                <c:pt idx="2">
                  <c:v>203</c:v>
                </c:pt>
                <c:pt idx="3">
                  <c:v>203</c:v>
                </c:pt>
                <c:pt idx="4">
                  <c:v>203</c:v>
                </c:pt>
                <c:pt idx="5">
                  <c:v>203</c:v>
                </c:pt>
                <c:pt idx="6">
                  <c:v>203</c:v>
                </c:pt>
                <c:pt idx="7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342-4D28-8B76-3EB71BF4A5DC}"/>
            </c:ext>
          </c:extLst>
        </c:ser>
        <c:ser>
          <c:idx val="10"/>
          <c:order val="10"/>
          <c:tx>
            <c:strRef>
              <c:f>'04a_partic_cons_qtr'!$A$15</c:f>
              <c:strCache>
                <c:ptCount val="1"/>
                <c:pt idx="0">
                  <c:v>Fast DR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'04a_partic_cons_qtr'!a_heco_qtrs_par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'04a_partic_cons_qtr'!a_heco_qtr_par_fast_dr</c:f>
              <c:numCache>
                <c:formatCode>#,##0</c:formatCode>
                <c:ptCount val="8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45</c:v>
                </c:pt>
                <c:pt idx="4">
                  <c:v>44</c:v>
                </c:pt>
                <c:pt idx="5">
                  <c:v>43</c:v>
                </c:pt>
                <c:pt idx="6">
                  <c:v>43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342-4D28-8B76-3EB71BF4A5DC}"/>
            </c:ext>
          </c:extLst>
        </c:ser>
        <c:ser>
          <c:idx val="11"/>
          <c:order val="11"/>
          <c:tx>
            <c:strRef>
              <c:f>'04a_partic_cons_qtr'!$A$16</c:f>
              <c:strCache>
                <c:ptCount val="1"/>
                <c:pt idx="0">
                  <c:v>GSPA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'04a_partic_cons_qtr'!a_heco_qtrs_par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'04a_partic_cons_qtr'!a_heco_qtr_par_gspa</c:f>
              <c:numCache>
                <c:formatCode>#,##0</c:formatCode>
                <c:ptCount val="8"/>
                <c:pt idx="0">
                  <c:v>971</c:v>
                </c:pt>
                <c:pt idx="1">
                  <c:v>1199</c:v>
                </c:pt>
                <c:pt idx="2">
                  <c:v>1243</c:v>
                </c:pt>
                <c:pt idx="3">
                  <c:v>1468</c:v>
                </c:pt>
                <c:pt idx="4">
                  <c:v>1565</c:v>
                </c:pt>
                <c:pt idx="5">
                  <c:v>1846</c:v>
                </c:pt>
                <c:pt idx="6">
                  <c:v>1982</c:v>
                </c:pt>
                <c:pt idx="7">
                  <c:v>2007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342-4D28-8B76-3EB71BF4A5DC}"/>
            </c:ext>
          </c:extLst>
        </c:ser>
        <c:ser>
          <c:idx val="12"/>
          <c:order val="12"/>
          <c:tx>
            <c:strRef>
              <c:f>'04a_partic_cons_qtr'!$A$17</c:f>
              <c:strCache>
                <c:ptCount val="1"/>
                <c:pt idx="0">
                  <c:v>CBRE Ph1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'04a_partic_cons_qtr'!a_heco_qtrs_par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'04a_partic_cons_qtr'!a_heco_qtr_par_cbre_ph1</c:f>
              <c:numCache>
                <c:formatCode>#,##0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D-9342-4D28-8B76-3EB71BF4A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57438368"/>
        <c:axId val="857439680"/>
        <c:extLst/>
      </c:barChart>
      <c:lineChart>
        <c:grouping val="standard"/>
        <c:varyColors val="0"/>
        <c:ser>
          <c:idx val="13"/>
          <c:order val="13"/>
          <c:tx>
            <c:strRef>
              <c:f>'04a_partic_cons_qtr'!$A$18</c:f>
              <c:strCache>
                <c:ptCount val="1"/>
                <c:pt idx="0">
                  <c:v>Percent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'04a_partic_cons_qtr'!$B$4:$J$4</c:f>
              <c:strCache>
                <c:ptCount val="9"/>
                <c:pt idx="0">
                  <c:v>Resource Type</c:v>
                </c:pt>
                <c:pt idx="1">
                  <c:v>2019 Q2</c:v>
                </c:pt>
                <c:pt idx="2">
                  <c:v>2019 Q3</c:v>
                </c:pt>
                <c:pt idx="3">
                  <c:v>2019 Q4</c:v>
                </c:pt>
                <c:pt idx="4">
                  <c:v>2020 Q1</c:v>
                </c:pt>
                <c:pt idx="5">
                  <c:v>2020 Q2</c:v>
                </c:pt>
                <c:pt idx="6">
                  <c:v>2020 Q3</c:v>
                </c:pt>
                <c:pt idx="7">
                  <c:v>2020 Q4</c:v>
                </c:pt>
                <c:pt idx="8">
                  <c:v>2021 Q1</c:v>
                </c:pt>
              </c:strCache>
            </c:strRef>
          </c:cat>
          <c:val>
            <c:numRef>
              <c:f>'04a_partic_cons_qtr'!a_heco_qtr_par_pct</c:f>
              <c:numCache>
                <c:formatCode>0.0%</c:formatCode>
                <c:ptCount val="8"/>
                <c:pt idx="0">
                  <c:v>0.2655008152707467</c:v>
                </c:pt>
                <c:pt idx="1">
                  <c:v>0.2655008152707467</c:v>
                </c:pt>
                <c:pt idx="2">
                  <c:v>0.26714919936656928</c:v>
                </c:pt>
                <c:pt idx="3">
                  <c:v>0.26955153857943226</c:v>
                </c:pt>
                <c:pt idx="4">
                  <c:v>0.27126595318978658</c:v>
                </c:pt>
                <c:pt idx="5">
                  <c:v>0.27519404585609969</c:v>
                </c:pt>
                <c:pt idx="6">
                  <c:v>0.27531682585052242</c:v>
                </c:pt>
                <c:pt idx="7">
                  <c:v>0.27871670619550565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342-4D28-8B76-3EB71BF4A5DC}"/>
            </c:ext>
          </c:extLst>
        </c:ser>
        <c:ser>
          <c:idx val="14"/>
          <c:order val="14"/>
          <c:tx>
            <c:strRef>
              <c:f>'04a_partic_cons_qtr'!$A$19</c:f>
              <c:strCache>
                <c:ptCount val="1"/>
                <c:pt idx="0">
                  <c:v>Target</c:v>
                </c:pt>
              </c:strCache>
            </c:strRef>
          </c:tx>
          <c:spPr>
            <a:ln w="15875" cap="sq" cmpd="sng">
              <a:solidFill>
                <a:srgbClr val="FF0000"/>
              </a:solidFill>
              <a:prstDash val="dash"/>
              <a:round/>
              <a:headEnd w="sm" len="sm"/>
              <a:tailEnd w="sm" len="sm"/>
            </a:ln>
            <a:effectLst/>
          </c:spPr>
          <c:marker>
            <c:symbol val="none"/>
          </c:marker>
          <c:cat>
            <c:strRef>
              <c:f>'04a_partic_cons_qtr'!$B$4:$J$4</c:f>
              <c:strCache>
                <c:ptCount val="9"/>
                <c:pt idx="0">
                  <c:v>Resource Type</c:v>
                </c:pt>
                <c:pt idx="1">
                  <c:v>2019 Q2</c:v>
                </c:pt>
                <c:pt idx="2">
                  <c:v>2019 Q3</c:v>
                </c:pt>
                <c:pt idx="3">
                  <c:v>2019 Q4</c:v>
                </c:pt>
                <c:pt idx="4">
                  <c:v>2020 Q1</c:v>
                </c:pt>
                <c:pt idx="5">
                  <c:v>2020 Q2</c:v>
                </c:pt>
                <c:pt idx="6">
                  <c:v>2020 Q3</c:v>
                </c:pt>
                <c:pt idx="7">
                  <c:v>2020 Q4</c:v>
                </c:pt>
                <c:pt idx="8">
                  <c:v>2021 Q1</c:v>
                </c:pt>
              </c:strCache>
            </c:strRef>
          </c:cat>
          <c:val>
            <c:numRef>
              <c:f>'04a_partic_cons_qtr'!a_heco_qtr_par_target</c:f>
              <c:numCache>
                <c:formatCode>0.0%</c:formatCode>
                <c:ptCount val="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D6-4857-9689-CDB5B7ADD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131368"/>
        <c:axId val="822129072"/>
      </c:lineChart>
      <c:catAx>
        <c:axId val="85743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439680"/>
        <c:crosses val="autoZero"/>
        <c:auto val="1"/>
        <c:lblAlgn val="ctr"/>
        <c:lblOffset val="100"/>
        <c:noMultiLvlLbl val="0"/>
      </c:catAx>
      <c:valAx>
        <c:axId val="85743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#</a:t>
                </a:r>
                <a:r>
                  <a:rPr lang="en-US" sz="1200" baseline="0"/>
                  <a:t> of Program Participants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438368"/>
        <c:crosses val="autoZero"/>
        <c:crossBetween val="between"/>
      </c:valAx>
      <c:valAx>
        <c:axId val="822129072"/>
        <c:scaling>
          <c:orientation val="minMax"/>
          <c:max val="0.29919000000000001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%</a:t>
                </a:r>
                <a:r>
                  <a:rPr lang="en-US" sz="1200" baseline="0"/>
                  <a:t> of Program Participants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1368"/>
        <c:crosses val="max"/>
        <c:crossBetween val="between"/>
      </c:valAx>
      <c:catAx>
        <c:axId val="822131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2129072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Consolidated Annual Program Participation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'04a_partic_ct_cons_ann'!$A$5</c:f>
              <c:strCache>
                <c:ptCount val="1"/>
                <c:pt idx="0">
                  <c:v>NEM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'04a_partic_ct_cons_ann'!a_heco_yrs_par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'04a_partic_ct_cons_ann'!a_heco_an_par_nem</c:f>
              <c:numCache>
                <c:formatCode>#,##0</c:formatCode>
                <c:ptCount val="10"/>
                <c:pt idx="0">
                  <c:v>38724</c:v>
                </c:pt>
                <c:pt idx="1">
                  <c:v>49536</c:v>
                </c:pt>
                <c:pt idx="2">
                  <c:v>60107</c:v>
                </c:pt>
                <c:pt idx="3">
                  <c:v>67957</c:v>
                </c:pt>
                <c:pt idx="4">
                  <c:v>70400</c:v>
                </c:pt>
                <c:pt idx="5">
                  <c:v>70886</c:v>
                </c:pt>
                <c:pt idx="6">
                  <c:v>71001</c:v>
                </c:pt>
                <c:pt idx="7">
                  <c:v>71000</c:v>
                </c:pt>
                <c:pt idx="8">
                  <c:v>70996</c:v>
                </c:pt>
                <c:pt idx="9">
                  <c:v>70999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5-40A4-987C-84BD4589DFD6}"/>
            </c:ext>
          </c:extLst>
        </c:ser>
        <c:ser>
          <c:idx val="1"/>
          <c:order val="1"/>
          <c:tx>
            <c:strRef>
              <c:f>'04a_partic_ct_cons_ann'!$A$6</c:f>
              <c:strCache>
                <c:ptCount val="1"/>
                <c:pt idx="0">
                  <c:v>CGS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'04a_partic_ct_cons_ann'!a_heco_yrs_par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'04a_partic_ct_cons_ann'!a_heco_an_par_cgs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1363</c:v>
                </c:pt>
                <c:pt idx="4">
                  <c:v>2923</c:v>
                </c:pt>
                <c:pt idx="5">
                  <c:v>5216</c:v>
                </c:pt>
                <c:pt idx="6">
                  <c:v>6128</c:v>
                </c:pt>
                <c:pt idx="7">
                  <c:v>6719</c:v>
                </c:pt>
                <c:pt idx="8">
                  <c:v>7092</c:v>
                </c:pt>
                <c:pt idx="9">
                  <c:v>7222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5-40A4-987C-84BD4589DFD6}"/>
            </c:ext>
          </c:extLst>
        </c:ser>
        <c:ser>
          <c:idx val="2"/>
          <c:order val="2"/>
          <c:tx>
            <c:strRef>
              <c:f>'04a_partic_ct_cons_ann'!$A$7</c:f>
              <c:strCache>
                <c:ptCount val="1"/>
                <c:pt idx="0">
                  <c:v>CSS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'04a_partic_ct_cons_ann'!a_heco_yrs_par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'04a_partic_ct_cons_ann'!a_heco_an_par_css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309</c:v>
                </c:pt>
                <c:pt idx="5">
                  <c:v>1088</c:v>
                </c:pt>
                <c:pt idx="6">
                  <c:v>1659</c:v>
                </c:pt>
                <c:pt idx="7">
                  <c:v>2249</c:v>
                </c:pt>
                <c:pt idx="8">
                  <c:v>2855</c:v>
                </c:pt>
                <c:pt idx="9">
                  <c:v>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5-40A4-987C-84BD4589DFD6}"/>
            </c:ext>
          </c:extLst>
        </c:ser>
        <c:ser>
          <c:idx val="3"/>
          <c:order val="3"/>
          <c:tx>
            <c:strRef>
              <c:f>'04a_partic_ct_cons_ann'!$A$8</c:f>
              <c:strCache>
                <c:ptCount val="1"/>
                <c:pt idx="0">
                  <c:v>CGS Plus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'04a_partic_ct_cons_ann'!a_heco_yrs_par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'04a_partic_ct_cons_ann'!a_heco_an_par_cgs_plus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135</c:v>
                </c:pt>
                <c:pt idx="6">
                  <c:v>970</c:v>
                </c:pt>
                <c:pt idx="7">
                  <c:v>3543</c:v>
                </c:pt>
                <c:pt idx="8">
                  <c:v>5661</c:v>
                </c:pt>
                <c:pt idx="9">
                  <c:v>7632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B5-40A4-987C-84BD4589DFD6}"/>
            </c:ext>
          </c:extLst>
        </c:ser>
        <c:ser>
          <c:idx val="4"/>
          <c:order val="4"/>
          <c:tx>
            <c:strRef>
              <c:f>'04a_partic_ct_cons_ann'!$A$9</c:f>
              <c:strCache>
                <c:ptCount val="1"/>
                <c:pt idx="0">
                  <c:v>SE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'04a_partic_ct_cons_ann'!a_heco_yrs_par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'04a_partic_ct_cons_ann'!a_heco_an_par_se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209</c:v>
                </c:pt>
                <c:pt idx="6">
                  <c:v>950</c:v>
                </c:pt>
                <c:pt idx="7">
                  <c:v>1958</c:v>
                </c:pt>
                <c:pt idx="8">
                  <c:v>2880</c:v>
                </c:pt>
                <c:pt idx="9">
                  <c:v>3677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B5-40A4-987C-84BD4589DFD6}"/>
            </c:ext>
          </c:extLst>
        </c:ser>
        <c:ser>
          <c:idx val="5"/>
          <c:order val="5"/>
          <c:tx>
            <c:strRef>
              <c:f>'04a_partic_ct_cons_ann'!$A$10</c:f>
              <c:strCache>
                <c:ptCount val="1"/>
                <c:pt idx="0">
                  <c:v>NEM Plus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'04a_partic_ct_cons_ann'!a_heco_yrs_par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'04a_partic_ct_cons_ann'!a_heco_an_par_nem_plus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395</c:v>
                </c:pt>
                <c:pt idx="7">
                  <c:v>1354</c:v>
                </c:pt>
                <c:pt idx="8">
                  <c:v>2183</c:v>
                </c:pt>
                <c:pt idx="9">
                  <c:v>2483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B5-40A4-987C-84BD4589DFD6}"/>
            </c:ext>
          </c:extLst>
        </c:ser>
        <c:ser>
          <c:idx val="6"/>
          <c:order val="6"/>
          <c:tx>
            <c:strRef>
              <c:f>'04a_partic_ct_cons_ann'!$A$11</c:f>
              <c:strCache>
                <c:ptCount val="1"/>
                <c:pt idx="0">
                  <c:v>SIA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'04a_partic_ct_cons_ann'!a_heco_yrs_par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'04a_partic_ct_cons_ann'!a_heco_an_par_sia</c:f>
              <c:numCache>
                <c:formatCode>#,##0</c:formatCode>
                <c:ptCount val="10"/>
                <c:pt idx="0">
                  <c:v>132</c:v>
                </c:pt>
                <c:pt idx="1">
                  <c:v>180</c:v>
                </c:pt>
                <c:pt idx="2">
                  <c:v>248</c:v>
                </c:pt>
                <c:pt idx="3">
                  <c:v>290</c:v>
                </c:pt>
                <c:pt idx="4">
                  <c:v>346</c:v>
                </c:pt>
                <c:pt idx="5">
                  <c:v>396</c:v>
                </c:pt>
                <c:pt idx="6">
                  <c:v>453</c:v>
                </c:pt>
                <c:pt idx="7">
                  <c:v>493</c:v>
                </c:pt>
                <c:pt idx="8">
                  <c:v>579</c:v>
                </c:pt>
                <c:pt idx="9">
                  <c:v>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B5-40A4-987C-84BD4589DFD6}"/>
            </c:ext>
          </c:extLst>
        </c:ser>
        <c:ser>
          <c:idx val="7"/>
          <c:order val="7"/>
          <c:tx>
            <c:strRef>
              <c:f>'04a_partic_ct_cons_ann'!$A$12</c:f>
              <c:strCache>
                <c:ptCount val="1"/>
                <c:pt idx="0">
                  <c:v>DG-Others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'04a_partic_ct_cons_ann'!a_heco_yrs_par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'04a_partic_ct_cons_ann'!a_heco_an_par_dg_others</c:f>
              <c:numCache>
                <c:formatCode>#,##0</c:formatCode>
                <c:ptCount val="10"/>
                <c:pt idx="0">
                  <c:v>31</c:v>
                </c:pt>
                <c:pt idx="1">
                  <c:v>34</c:v>
                </c:pt>
                <c:pt idx="2">
                  <c:v>36</c:v>
                </c:pt>
                <c:pt idx="3">
                  <c:v>39</c:v>
                </c:pt>
                <c:pt idx="4">
                  <c:v>40</c:v>
                </c:pt>
                <c:pt idx="5">
                  <c:v>43</c:v>
                </c:pt>
                <c:pt idx="6">
                  <c:v>46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B5-40A4-987C-84BD4589DFD6}"/>
            </c:ext>
          </c:extLst>
        </c:ser>
        <c:ser>
          <c:idx val="8"/>
          <c:order val="8"/>
          <c:tx>
            <c:strRef>
              <c:f>'04a_partic_ct_cons_ann'!$A$13</c:f>
              <c:strCache>
                <c:ptCount val="1"/>
                <c:pt idx="0">
                  <c:v>RDLC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'04a_partic_ct_cons_ann'!a_heco_yrs_par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'04a_partic_ct_cons_ann'!a_heco_an_par_rdlc</c:f>
              <c:numCache>
                <c:formatCode>#,##0</c:formatCode>
                <c:ptCount val="10"/>
                <c:pt idx="0">
                  <c:v>36100</c:v>
                </c:pt>
                <c:pt idx="1">
                  <c:v>35850</c:v>
                </c:pt>
                <c:pt idx="2">
                  <c:v>35629</c:v>
                </c:pt>
                <c:pt idx="3">
                  <c:v>35786</c:v>
                </c:pt>
                <c:pt idx="4">
                  <c:v>33823</c:v>
                </c:pt>
                <c:pt idx="5">
                  <c:v>33495</c:v>
                </c:pt>
                <c:pt idx="6">
                  <c:v>33260</c:v>
                </c:pt>
                <c:pt idx="7">
                  <c:v>33170</c:v>
                </c:pt>
                <c:pt idx="8">
                  <c:v>32889</c:v>
                </c:pt>
                <c:pt idx="9">
                  <c:v>32802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B5-40A4-987C-84BD4589DFD6}"/>
            </c:ext>
          </c:extLst>
        </c:ser>
        <c:ser>
          <c:idx val="9"/>
          <c:order val="9"/>
          <c:tx>
            <c:strRef>
              <c:f>'04a_partic_ct_cons_ann'!$A$14</c:f>
              <c:strCache>
                <c:ptCount val="1"/>
                <c:pt idx="0">
                  <c:v>CIDLC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'04a_partic_ct_cons_ann'!a_heco_yrs_par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'04a_partic_ct_cons_ann'!a_heco_an_par_cidlc</c:f>
              <c:numCache>
                <c:formatCode>#,##0</c:formatCode>
                <c:ptCount val="10"/>
                <c:pt idx="0">
                  <c:v>198</c:v>
                </c:pt>
                <c:pt idx="1">
                  <c:v>196</c:v>
                </c:pt>
                <c:pt idx="2">
                  <c:v>191</c:v>
                </c:pt>
                <c:pt idx="3">
                  <c:v>190</c:v>
                </c:pt>
                <c:pt idx="4">
                  <c:v>192</c:v>
                </c:pt>
                <c:pt idx="5">
                  <c:v>192</c:v>
                </c:pt>
                <c:pt idx="6">
                  <c:v>192</c:v>
                </c:pt>
                <c:pt idx="7">
                  <c:v>206</c:v>
                </c:pt>
                <c:pt idx="8">
                  <c:v>203</c:v>
                </c:pt>
                <c:pt idx="9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5B5-40A4-987C-84BD4589DFD6}"/>
            </c:ext>
          </c:extLst>
        </c:ser>
        <c:ser>
          <c:idx val="10"/>
          <c:order val="10"/>
          <c:tx>
            <c:strRef>
              <c:f>'04a_partic_ct_cons_ann'!$A$15</c:f>
              <c:strCache>
                <c:ptCount val="1"/>
                <c:pt idx="0">
                  <c:v>Fast DR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'04a_partic_ct_cons_ann'!a_heco_yrs_par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'04a_partic_ct_cons_ann'!a_heco_an_par_fast_dr</c:f>
              <c:numCache>
                <c:formatCode>#,##0</c:formatCode>
                <c:ptCount val="10"/>
                <c:pt idx="0">
                  <c:v>41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45</c:v>
                </c:pt>
                <c:pt idx="5">
                  <c:v>43</c:v>
                </c:pt>
                <c:pt idx="6">
                  <c:v>52</c:v>
                </c:pt>
                <c:pt idx="7">
                  <c:v>47</c:v>
                </c:pt>
                <c:pt idx="8">
                  <c:v>46</c:v>
                </c:pt>
                <c:pt idx="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B5-40A4-987C-84BD4589DFD6}"/>
            </c:ext>
          </c:extLst>
        </c:ser>
        <c:ser>
          <c:idx val="11"/>
          <c:order val="11"/>
          <c:tx>
            <c:strRef>
              <c:f>'04a_partic_ct_cons_ann'!$A$16</c:f>
              <c:strCache>
                <c:ptCount val="1"/>
                <c:pt idx="0">
                  <c:v>GSPA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'04a_partic_ct_cons_ann'!a_heco_yrs_par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'04a_partic_ct_cons_ann'!a_heco_an_par_gspa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892</c:v>
                </c:pt>
                <c:pt idx="8">
                  <c:v>1199</c:v>
                </c:pt>
                <c:pt idx="9">
                  <c:v>1846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5B5-40A4-987C-84BD4589DFD6}"/>
            </c:ext>
          </c:extLst>
        </c:ser>
        <c:ser>
          <c:idx val="12"/>
          <c:order val="12"/>
          <c:tx>
            <c:strRef>
              <c:f>'04a_partic_ct_cons_ann'!$A$17</c:f>
              <c:strCache>
                <c:ptCount val="1"/>
                <c:pt idx="0">
                  <c:v>CBRE Ph1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'04a_partic_ct_cons_ann'!a_heco_yrs_par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'04a_partic_ct_cons_ann'!a_heco_an_par_cbre_ph1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5B5-40A4-987C-84BD4589D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53511336"/>
        <c:axId val="853509040"/>
        <c:extLst/>
      </c:barChart>
      <c:lineChart>
        <c:grouping val="standard"/>
        <c:varyColors val="0"/>
        <c:ser>
          <c:idx val="13"/>
          <c:order val="13"/>
          <c:tx>
            <c:strRef>
              <c:f>'04a_partic_ct_cons_ann'!$A$18</c:f>
              <c:strCache>
                <c:ptCount val="1"/>
                <c:pt idx="0">
                  <c:v>Percent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'04a_partic_ct_cons_ann'!$C$4:$R$4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'04a_partic_ct_cons_ann'!a_heco_an_par_pct</c:f>
              <c:numCache>
                <c:formatCode>0%</c:formatCode>
                <c:ptCount val="10"/>
                <c:pt idx="0">
                  <c:v>0.16685261049610406</c:v>
                </c:pt>
                <c:pt idx="1">
                  <c:v>0.18885175790402312</c:v>
                </c:pt>
                <c:pt idx="2">
                  <c:v>0.21064506316703979</c:v>
                </c:pt>
                <c:pt idx="3">
                  <c:v>0.23005836469991489</c:v>
                </c:pt>
                <c:pt idx="4">
                  <c:v>0.23423724111624519</c:v>
                </c:pt>
                <c:pt idx="5">
                  <c:v>0.24163703069162146</c:v>
                </c:pt>
                <c:pt idx="6">
                  <c:v>0.24774703999690062</c:v>
                </c:pt>
                <c:pt idx="7">
                  <c:v>0.26043581835265717</c:v>
                </c:pt>
                <c:pt idx="8">
                  <c:v>0.26955153857943226</c:v>
                </c:pt>
                <c:pt idx="9">
                  <c:v>0.27871670619550565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5B5-40A4-987C-84BD4589D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523472"/>
        <c:axId val="853524456"/>
      </c:lineChart>
      <c:catAx>
        <c:axId val="853511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509040"/>
        <c:crosses val="autoZero"/>
        <c:auto val="1"/>
        <c:lblAlgn val="ctr"/>
        <c:lblOffset val="100"/>
        <c:noMultiLvlLbl val="0"/>
      </c:catAx>
      <c:valAx>
        <c:axId val="8535090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# of Program Participants</a:t>
                </a:r>
                <a:endParaRPr lang="en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511336"/>
        <c:crosses val="autoZero"/>
        <c:crossBetween val="between"/>
      </c:valAx>
      <c:valAx>
        <c:axId val="853524456"/>
        <c:scaling>
          <c:orientation val="minMax"/>
          <c:max val="0.29960000000000003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% of Program Participants</a:t>
                </a:r>
                <a:endParaRPr lang="en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523472"/>
        <c:crosses val="max"/>
        <c:crossBetween val="between"/>
      </c:valAx>
      <c:catAx>
        <c:axId val="853523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53524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Oʻahu Quarterly Program</a:t>
            </a:r>
            <a:r>
              <a:rPr lang="en-US" baseline="0"/>
              <a:t> Participation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'04a_partic_oahu_qtr'!$A$5</c:f>
              <c:strCache>
                <c:ptCount val="1"/>
                <c:pt idx="0">
                  <c:v>NEM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'04a_partic_oahu_qtr'!a_oahu_qtrs_par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'04a_partic_oahu_qtr'!a_oahu_qtr_par_nem</c:f>
              <c:numCache>
                <c:formatCode>#,##0</c:formatCode>
                <c:ptCount val="8"/>
                <c:pt idx="0">
                  <c:v>48253</c:v>
                </c:pt>
                <c:pt idx="1">
                  <c:v>48256</c:v>
                </c:pt>
                <c:pt idx="2">
                  <c:v>48255</c:v>
                </c:pt>
                <c:pt idx="3">
                  <c:v>48253</c:v>
                </c:pt>
                <c:pt idx="4">
                  <c:v>48254</c:v>
                </c:pt>
                <c:pt idx="5">
                  <c:v>48255</c:v>
                </c:pt>
                <c:pt idx="6">
                  <c:v>48257</c:v>
                </c:pt>
                <c:pt idx="7">
                  <c:v>48262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6-4300-BD07-58333BC56708}"/>
            </c:ext>
          </c:extLst>
        </c:ser>
        <c:ser>
          <c:idx val="1"/>
          <c:order val="1"/>
          <c:tx>
            <c:strRef>
              <c:f>'04a_partic_oahu_qtr'!$A$6</c:f>
              <c:strCache>
                <c:ptCount val="1"/>
                <c:pt idx="0">
                  <c:v>CGS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'04a_partic_oahu_qtr'!a_oahu_qtrs_par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'04a_partic_oahu_qtr'!a_oahu_qtr_par_cgs</c:f>
              <c:numCache>
                <c:formatCode>#,##0</c:formatCode>
                <c:ptCount val="8"/>
                <c:pt idx="0">
                  <c:v>4570</c:v>
                </c:pt>
                <c:pt idx="1">
                  <c:v>4591</c:v>
                </c:pt>
                <c:pt idx="2">
                  <c:v>4602</c:v>
                </c:pt>
                <c:pt idx="3">
                  <c:v>4627</c:v>
                </c:pt>
                <c:pt idx="4">
                  <c:v>4648</c:v>
                </c:pt>
                <c:pt idx="5">
                  <c:v>4657</c:v>
                </c:pt>
                <c:pt idx="6">
                  <c:v>4682</c:v>
                </c:pt>
                <c:pt idx="7">
                  <c:v>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A6-4300-BD07-58333BC56708}"/>
            </c:ext>
          </c:extLst>
        </c:ser>
        <c:ser>
          <c:idx val="2"/>
          <c:order val="2"/>
          <c:tx>
            <c:strRef>
              <c:f>'04a_partic_oahu_qtr'!$A$7</c:f>
              <c:strCache>
                <c:ptCount val="1"/>
                <c:pt idx="0">
                  <c:v>CSS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'04a_partic_oahu_qtr'!a_oahu_qtrs_par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'04a_partic_oahu_qtr'!a_oahu_qtr_par_css</c:f>
              <c:numCache>
                <c:formatCode>#,##0</c:formatCode>
                <c:ptCount val="8"/>
                <c:pt idx="0">
                  <c:v>1804</c:v>
                </c:pt>
                <c:pt idx="1">
                  <c:v>1889</c:v>
                </c:pt>
                <c:pt idx="2">
                  <c:v>1939</c:v>
                </c:pt>
                <c:pt idx="3">
                  <c:v>2019</c:v>
                </c:pt>
                <c:pt idx="4">
                  <c:v>2077</c:v>
                </c:pt>
                <c:pt idx="5">
                  <c:v>2120</c:v>
                </c:pt>
                <c:pt idx="6">
                  <c:v>2197</c:v>
                </c:pt>
                <c:pt idx="7">
                  <c:v>2293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A6-4300-BD07-58333BC56708}"/>
            </c:ext>
          </c:extLst>
        </c:ser>
        <c:ser>
          <c:idx val="3"/>
          <c:order val="3"/>
          <c:tx>
            <c:strRef>
              <c:f>'04a_partic_oahu_qtr'!$A$8</c:f>
              <c:strCache>
                <c:ptCount val="1"/>
                <c:pt idx="0">
                  <c:v>CGS Plus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'04a_partic_oahu_qtr'!a_oahu_qtrs_par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'04a_partic_oahu_qtr'!a_oahu_qtr_par_cgs_plus</c:f>
              <c:numCache>
                <c:formatCode>#,##0</c:formatCode>
                <c:ptCount val="8"/>
                <c:pt idx="0">
                  <c:v>3936</c:v>
                </c:pt>
                <c:pt idx="1">
                  <c:v>4318</c:v>
                </c:pt>
                <c:pt idx="2">
                  <c:v>4675</c:v>
                </c:pt>
                <c:pt idx="3">
                  <c:v>5111</c:v>
                </c:pt>
                <c:pt idx="4">
                  <c:v>5377</c:v>
                </c:pt>
                <c:pt idx="5">
                  <c:v>5722</c:v>
                </c:pt>
                <c:pt idx="6">
                  <c:v>6345</c:v>
                </c:pt>
                <c:pt idx="7">
                  <c:v>7072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A6-4300-BD07-58333BC56708}"/>
            </c:ext>
          </c:extLst>
        </c:ser>
        <c:ser>
          <c:idx val="4"/>
          <c:order val="4"/>
          <c:tx>
            <c:strRef>
              <c:f>'04a_partic_oahu_qtr'!$A$9</c:f>
              <c:strCache>
                <c:ptCount val="1"/>
                <c:pt idx="0">
                  <c:v>SE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'04a_partic_oahu_qtr'!a_oahu_qtrs_par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'04a_partic_oahu_qtr'!a_oahu_qtr_par_se</c:f>
              <c:numCache>
                <c:formatCode>#,##0</c:formatCode>
                <c:ptCount val="8"/>
                <c:pt idx="0">
                  <c:v>1465</c:v>
                </c:pt>
                <c:pt idx="1">
                  <c:v>1563</c:v>
                </c:pt>
                <c:pt idx="2">
                  <c:v>1639</c:v>
                </c:pt>
                <c:pt idx="3">
                  <c:v>1721</c:v>
                </c:pt>
                <c:pt idx="4">
                  <c:v>1805</c:v>
                </c:pt>
                <c:pt idx="5">
                  <c:v>1873</c:v>
                </c:pt>
                <c:pt idx="6">
                  <c:v>1980</c:v>
                </c:pt>
                <c:pt idx="7">
                  <c:v>2153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A6-4300-BD07-58333BC56708}"/>
            </c:ext>
          </c:extLst>
        </c:ser>
        <c:ser>
          <c:idx val="5"/>
          <c:order val="5"/>
          <c:tx>
            <c:strRef>
              <c:f>'04a_partic_oahu_qtr'!$A$10</c:f>
              <c:strCache>
                <c:ptCount val="1"/>
                <c:pt idx="0">
                  <c:v>NEM Plus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'04a_partic_oahu_qtr'!a_oahu_qtrs_par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'04a_partic_oahu_qtr'!a_oahu_qtr_par_nem_plus</c:f>
              <c:numCache>
                <c:formatCode>#,##0</c:formatCode>
                <c:ptCount val="8"/>
                <c:pt idx="0">
                  <c:v>1697</c:v>
                </c:pt>
                <c:pt idx="1">
                  <c:v>1810</c:v>
                </c:pt>
                <c:pt idx="2">
                  <c:v>1873</c:v>
                </c:pt>
                <c:pt idx="3">
                  <c:v>1943</c:v>
                </c:pt>
                <c:pt idx="4">
                  <c:v>1962</c:v>
                </c:pt>
                <c:pt idx="5">
                  <c:v>1990</c:v>
                </c:pt>
                <c:pt idx="6">
                  <c:v>2042</c:v>
                </c:pt>
                <c:pt idx="7">
                  <c:v>2098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A6-4300-BD07-58333BC56708}"/>
            </c:ext>
          </c:extLst>
        </c:ser>
        <c:ser>
          <c:idx val="6"/>
          <c:order val="6"/>
          <c:tx>
            <c:strRef>
              <c:f>'04a_partic_oahu_qtr'!$A$11</c:f>
              <c:strCache>
                <c:ptCount val="1"/>
                <c:pt idx="0">
                  <c:v>SIA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'04a_partic_oahu_qtr'!a_oahu_qtrs_par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'04a_partic_oahu_qtr'!a_oahu_qtr_par_sia</c:f>
              <c:numCache>
                <c:formatCode>#,##0</c:formatCode>
                <c:ptCount val="8"/>
                <c:pt idx="0">
                  <c:v>430</c:v>
                </c:pt>
                <c:pt idx="1">
                  <c:v>440</c:v>
                </c:pt>
                <c:pt idx="2">
                  <c:v>440</c:v>
                </c:pt>
                <c:pt idx="3">
                  <c:v>441</c:v>
                </c:pt>
                <c:pt idx="4">
                  <c:v>442</c:v>
                </c:pt>
                <c:pt idx="5">
                  <c:v>449</c:v>
                </c:pt>
                <c:pt idx="6">
                  <c:v>450</c:v>
                </c:pt>
                <c:pt idx="7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A6-4300-BD07-58333BC56708}"/>
            </c:ext>
          </c:extLst>
        </c:ser>
        <c:ser>
          <c:idx val="7"/>
          <c:order val="7"/>
          <c:tx>
            <c:strRef>
              <c:f>'04a_partic_oahu_qtr'!$A$12</c:f>
              <c:strCache>
                <c:ptCount val="1"/>
                <c:pt idx="0">
                  <c:v>DG-Others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'04a_partic_oahu_qtr'!a_oahu_qtrs_par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'04a_partic_oahu_qtr'!a_oahu_qtr_par_dg_others</c:f>
              <c:numCache>
                <c:formatCode>#,##0</c:formatCode>
                <c:ptCount val="8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A6-4300-BD07-58333BC56708}"/>
            </c:ext>
          </c:extLst>
        </c:ser>
        <c:ser>
          <c:idx val="8"/>
          <c:order val="8"/>
          <c:tx>
            <c:strRef>
              <c:f>'04a_partic_oahu_qtr'!$A$13</c:f>
              <c:strCache>
                <c:ptCount val="1"/>
                <c:pt idx="0">
                  <c:v>RDLC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'04a_partic_oahu_qtr'!a_oahu_qtrs_par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'04a_partic_oahu_qtr'!a_oahu_qtr_par_rdlc</c:f>
              <c:numCache>
                <c:formatCode>#,##0</c:formatCode>
                <c:ptCount val="8"/>
                <c:pt idx="0">
                  <c:v>32910</c:v>
                </c:pt>
                <c:pt idx="1">
                  <c:v>32889</c:v>
                </c:pt>
                <c:pt idx="2">
                  <c:v>32850</c:v>
                </c:pt>
                <c:pt idx="3">
                  <c:v>32848</c:v>
                </c:pt>
                <c:pt idx="4">
                  <c:v>32820</c:v>
                </c:pt>
                <c:pt idx="5">
                  <c:v>32802</c:v>
                </c:pt>
                <c:pt idx="6">
                  <c:v>29343</c:v>
                </c:pt>
                <c:pt idx="7">
                  <c:v>29134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A6-4300-BD07-58333BC56708}"/>
            </c:ext>
          </c:extLst>
        </c:ser>
        <c:ser>
          <c:idx val="9"/>
          <c:order val="9"/>
          <c:tx>
            <c:strRef>
              <c:f>'04a_partic_oahu_qtr'!$A$14</c:f>
              <c:strCache>
                <c:ptCount val="1"/>
                <c:pt idx="0">
                  <c:v>CIDLC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'04a_partic_oahu_qtr'!a_oahu_qtrs_par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'04a_partic_oahu_qtr'!a_oahu_qtr_par_cidlc</c:f>
              <c:numCache>
                <c:formatCode>#,##0</c:formatCode>
                <c:ptCount val="8"/>
                <c:pt idx="0">
                  <c:v>203</c:v>
                </c:pt>
                <c:pt idx="1">
                  <c:v>203</c:v>
                </c:pt>
                <c:pt idx="2">
                  <c:v>203</c:v>
                </c:pt>
                <c:pt idx="3">
                  <c:v>203</c:v>
                </c:pt>
                <c:pt idx="4">
                  <c:v>203</c:v>
                </c:pt>
                <c:pt idx="5">
                  <c:v>203</c:v>
                </c:pt>
                <c:pt idx="6">
                  <c:v>203</c:v>
                </c:pt>
                <c:pt idx="7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A6-4300-BD07-58333BC56708}"/>
            </c:ext>
          </c:extLst>
        </c:ser>
        <c:ser>
          <c:idx val="10"/>
          <c:order val="10"/>
          <c:tx>
            <c:strRef>
              <c:f>'04a_partic_oahu_qtr'!$A$15</c:f>
              <c:strCache>
                <c:ptCount val="1"/>
                <c:pt idx="0">
                  <c:v>Fast DR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'04a_partic_oahu_qtr'!a_oahu_qtrs_par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'04a_partic_oahu_qtr'!a_oahu_qtr_par_fast_dr</c:f>
              <c:numCache>
                <c:formatCode>#,##0</c:formatCode>
                <c:ptCount val="8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DA6-4300-BD07-58333BC56708}"/>
            </c:ext>
          </c:extLst>
        </c:ser>
        <c:ser>
          <c:idx val="11"/>
          <c:order val="11"/>
          <c:tx>
            <c:strRef>
              <c:f>'04a_partic_oahu_qtr'!$A$16</c:f>
              <c:strCache>
                <c:ptCount val="1"/>
                <c:pt idx="0">
                  <c:v>GSPA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'04a_partic_oahu_qtr'!a_oahu_qtrs_par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'04a_partic_oahu_qtr'!a_oahu_qtr_par_gspa</c:f>
              <c:numCache>
                <c:formatCode>#,##0</c:formatCode>
                <c:ptCount val="8"/>
                <c:pt idx="0">
                  <c:v>961</c:v>
                </c:pt>
                <c:pt idx="1">
                  <c:v>1161</c:v>
                </c:pt>
                <c:pt idx="2">
                  <c:v>1199</c:v>
                </c:pt>
                <c:pt idx="3">
                  <c:v>1404</c:v>
                </c:pt>
                <c:pt idx="4">
                  <c:v>1277</c:v>
                </c:pt>
                <c:pt idx="5">
                  <c:v>1524</c:v>
                </c:pt>
                <c:pt idx="6">
                  <c:v>1627</c:v>
                </c:pt>
                <c:pt idx="7">
                  <c:v>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DA6-4300-BD07-58333BC56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57438368"/>
        <c:axId val="857439680"/>
        <c:extLst>
          <c:ext xmlns:c15="http://schemas.microsoft.com/office/drawing/2012/chart" uri="{02D57815-91ED-43cb-92C2-25804820EDAC}">
            <c15:filteredBarSeries>
              <c15:ser>
                <c:idx val="12"/>
                <c:order val="12"/>
                <c:tx>
                  <c:strRef>
                    <c:extLst>
                      <c:ext uri="{02D57815-91ED-43cb-92C2-25804820EDAC}">
                        <c15:formulaRef>
                          <c15:sqref>'04a_partic_oahu_qtr'!$A$17</c15:sqref>
                        </c15:formulaRef>
                      </c:ext>
                    </c:extLst>
                    <c:strCache>
                      <c:ptCount val="1"/>
                      <c:pt idx="0">
                        <c:v>CBRE Ph1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'04a_partic_oahu_qtr'!a_oahu_qtrs_par</c15:sqref>
                        </c15:formulaRef>
                      </c:ext>
                    </c:extLst>
                    <c:strCache>
                      <c:ptCount val="8"/>
                      <c:pt idx="0">
                        <c:v>2021 Q3</c:v>
                      </c:pt>
                      <c:pt idx="1">
                        <c:v>2021 Q4</c:v>
                      </c:pt>
                      <c:pt idx="2">
                        <c:v>2022 Q1</c:v>
                      </c:pt>
                      <c:pt idx="3">
                        <c:v>2022 Q2</c:v>
                      </c:pt>
                      <c:pt idx="4">
                        <c:v>2022 Q3</c:v>
                      </c:pt>
                      <c:pt idx="5">
                        <c:v>2022 Q4</c:v>
                      </c:pt>
                      <c:pt idx="6">
                        <c:v>2023 Q1</c:v>
                      </c:pt>
                      <c:pt idx="7">
                        <c:v>2023 Q2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'04a_partic_oahu_qtr'!a_oahu_qtr_par_cbre_ph1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0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DDA6-4300-BD07-58333BC5670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3"/>
          <c:order val="13"/>
          <c:tx>
            <c:strRef>
              <c:f>'04a_partic_oahu_qtr'!$A$18</c:f>
              <c:strCache>
                <c:ptCount val="1"/>
                <c:pt idx="0">
                  <c:v>Percent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'04a_partic_oahu_qtr'!$B$4:$J$4</c:f>
              <c:strCache>
                <c:ptCount val="9"/>
                <c:pt idx="0">
                  <c:v>Resource Type</c:v>
                </c:pt>
                <c:pt idx="1">
                  <c:v>2019 Q2</c:v>
                </c:pt>
                <c:pt idx="2">
                  <c:v>2019 Q3</c:v>
                </c:pt>
                <c:pt idx="3">
                  <c:v>2019 Q4</c:v>
                </c:pt>
                <c:pt idx="4">
                  <c:v>2020 Q1</c:v>
                </c:pt>
                <c:pt idx="5">
                  <c:v>2020 Q2</c:v>
                </c:pt>
                <c:pt idx="6">
                  <c:v>2020 Q3</c:v>
                </c:pt>
                <c:pt idx="7">
                  <c:v>2020 Q4</c:v>
                </c:pt>
                <c:pt idx="8">
                  <c:v>2021 Q1</c:v>
                </c:pt>
              </c:strCache>
            </c:strRef>
          </c:cat>
          <c:val>
            <c:numRef>
              <c:f>'04a_partic_oahu_qtr'!a_oahu_qtr_par_pct</c:f>
              <c:numCache>
                <c:formatCode>0%</c:formatCode>
                <c:ptCount val="8"/>
                <c:pt idx="0">
                  <c:v>0.3125746908448509</c:v>
                </c:pt>
                <c:pt idx="1">
                  <c:v>0.31512141638391322</c:v>
                </c:pt>
                <c:pt idx="2">
                  <c:v>0.31689192914854347</c:v>
                </c:pt>
                <c:pt idx="3">
                  <c:v>0.31993497137961918</c:v>
                </c:pt>
                <c:pt idx="4">
                  <c:v>0.32090252110111989</c:v>
                </c:pt>
                <c:pt idx="5">
                  <c:v>0.32497561516655088</c:v>
                </c:pt>
                <c:pt idx="6">
                  <c:v>0.31467727359593689</c:v>
                </c:pt>
                <c:pt idx="7">
                  <c:v>0.3172292101727292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DA6-4300-BD07-58333BC56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131368"/>
        <c:axId val="822129072"/>
      </c:lineChart>
      <c:catAx>
        <c:axId val="85743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439680"/>
        <c:crosses val="autoZero"/>
        <c:auto val="1"/>
        <c:lblAlgn val="ctr"/>
        <c:lblOffset val="100"/>
        <c:noMultiLvlLbl val="0"/>
      </c:catAx>
      <c:valAx>
        <c:axId val="857439680"/>
        <c:scaling>
          <c:orientation val="minMax"/>
          <c:max val="10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#</a:t>
                </a:r>
                <a:r>
                  <a:rPr lang="en-US" sz="1200" baseline="0"/>
                  <a:t> of Program Participants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438368"/>
        <c:crosses val="autoZero"/>
        <c:crossBetween val="between"/>
      </c:valAx>
      <c:valAx>
        <c:axId val="822129072"/>
        <c:scaling>
          <c:orientation val="minMax"/>
          <c:max val="0.34200000000000008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%</a:t>
                </a:r>
                <a:r>
                  <a:rPr lang="en-US" sz="1200" baseline="0"/>
                  <a:t> of Program </a:t>
                </a:r>
                <a:r>
                  <a:rPr lang="en-US" sz="1200" b="0" i="0" u="none" strike="noStrike" baseline="0">
                    <a:effectLst/>
                  </a:rPr>
                  <a:t>Participants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1368"/>
        <c:crosses val="max"/>
        <c:crossBetween val="between"/>
      </c:valAx>
      <c:catAx>
        <c:axId val="822131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2129072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Oʻahu Annual Program Participation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'04a_partic_ct_oahu_ann'!$A$5</c:f>
              <c:strCache>
                <c:ptCount val="1"/>
                <c:pt idx="0">
                  <c:v>NEM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'04a_partic_ct_oahu_ann'!a_oahu_yrs_par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'04a_partic_ct_oahu_ann'!a_oahu_an_par_nem</c:f>
              <c:numCache>
                <c:formatCode>#,##0</c:formatCode>
                <c:ptCount val="10"/>
                <c:pt idx="0">
                  <c:v>28212</c:v>
                </c:pt>
                <c:pt idx="1">
                  <c:v>35044</c:v>
                </c:pt>
                <c:pt idx="2">
                  <c:v>41246</c:v>
                </c:pt>
                <c:pt idx="3">
                  <c:v>45951</c:v>
                </c:pt>
                <c:pt idx="4">
                  <c:v>47808</c:v>
                </c:pt>
                <c:pt idx="5">
                  <c:v>48165</c:v>
                </c:pt>
                <c:pt idx="6">
                  <c:v>48241</c:v>
                </c:pt>
                <c:pt idx="7">
                  <c:v>48256</c:v>
                </c:pt>
                <c:pt idx="8">
                  <c:v>48256</c:v>
                </c:pt>
                <c:pt idx="9">
                  <c:v>48255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8-4179-9D20-08C0CB6A8B15}"/>
            </c:ext>
          </c:extLst>
        </c:ser>
        <c:ser>
          <c:idx val="1"/>
          <c:order val="1"/>
          <c:tx>
            <c:strRef>
              <c:f>'04a_partic_ct_oahu_ann'!$A$6</c:f>
              <c:strCache>
                <c:ptCount val="1"/>
                <c:pt idx="0">
                  <c:v>CGS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'04a_partic_ct_oahu_ann'!a_oahu_yrs_par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'04a_partic_ct_oahu_ann'!a_oahu_an_par_cgs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907</c:v>
                </c:pt>
                <c:pt idx="4">
                  <c:v>1930</c:v>
                </c:pt>
                <c:pt idx="5">
                  <c:v>3605</c:v>
                </c:pt>
                <c:pt idx="6">
                  <c:v>4098</c:v>
                </c:pt>
                <c:pt idx="7">
                  <c:v>4397</c:v>
                </c:pt>
                <c:pt idx="8">
                  <c:v>4591</c:v>
                </c:pt>
                <c:pt idx="9">
                  <c:v>4657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38-4179-9D20-08C0CB6A8B15}"/>
            </c:ext>
          </c:extLst>
        </c:ser>
        <c:ser>
          <c:idx val="2"/>
          <c:order val="2"/>
          <c:tx>
            <c:strRef>
              <c:f>'04a_partic_ct_oahu_ann'!$A$7</c:f>
              <c:strCache>
                <c:ptCount val="1"/>
                <c:pt idx="0">
                  <c:v>CSS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'04a_partic_ct_oahu_ann'!a_oahu_yrs_par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'04a_partic_ct_oahu_ann'!a_oahu_an_par_css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128</c:v>
                </c:pt>
                <c:pt idx="5">
                  <c:v>699</c:v>
                </c:pt>
                <c:pt idx="6">
                  <c:v>1052</c:v>
                </c:pt>
                <c:pt idx="7">
                  <c:v>1440</c:v>
                </c:pt>
                <c:pt idx="8">
                  <c:v>1889</c:v>
                </c:pt>
                <c:pt idx="9">
                  <c:v>2120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38-4179-9D20-08C0CB6A8B15}"/>
            </c:ext>
          </c:extLst>
        </c:ser>
        <c:ser>
          <c:idx val="3"/>
          <c:order val="3"/>
          <c:tx>
            <c:strRef>
              <c:f>'04a_partic_ct_oahu_ann'!$A$8</c:f>
              <c:strCache>
                <c:ptCount val="1"/>
                <c:pt idx="0">
                  <c:v>CGS Plus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'04a_partic_ct_oahu_ann'!a_oahu_yrs_par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'04a_partic_ct_oahu_ann'!a_oahu_an_par_cgs_plus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74</c:v>
                </c:pt>
                <c:pt idx="6">
                  <c:v>606</c:v>
                </c:pt>
                <c:pt idx="7">
                  <c:v>2632</c:v>
                </c:pt>
                <c:pt idx="8">
                  <c:v>4318</c:v>
                </c:pt>
                <c:pt idx="9">
                  <c:v>5722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38-4179-9D20-08C0CB6A8B15}"/>
            </c:ext>
          </c:extLst>
        </c:ser>
        <c:ser>
          <c:idx val="4"/>
          <c:order val="4"/>
          <c:tx>
            <c:strRef>
              <c:f>'04a_partic_ct_oahu_ann'!$A$9</c:f>
              <c:strCache>
                <c:ptCount val="1"/>
                <c:pt idx="0">
                  <c:v>SE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'04a_partic_ct_oahu_ann'!a_oahu_yrs_par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'04a_partic_ct_oahu_ann'!a_oahu_an_par_se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127</c:v>
                </c:pt>
                <c:pt idx="6">
                  <c:v>497</c:v>
                </c:pt>
                <c:pt idx="7">
                  <c:v>1092</c:v>
                </c:pt>
                <c:pt idx="8">
                  <c:v>1563</c:v>
                </c:pt>
                <c:pt idx="9">
                  <c:v>1873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38-4179-9D20-08C0CB6A8B15}"/>
            </c:ext>
          </c:extLst>
        </c:ser>
        <c:ser>
          <c:idx val="5"/>
          <c:order val="5"/>
          <c:tx>
            <c:strRef>
              <c:f>'04a_partic_ct_oahu_ann'!$A$10</c:f>
              <c:strCache>
                <c:ptCount val="1"/>
                <c:pt idx="0">
                  <c:v>NEM Plus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'04a_partic_ct_oahu_ann'!a_oahu_yrs_par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'04a_partic_ct_oahu_ann'!a_oahu_an_par_nem_plus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350</c:v>
                </c:pt>
                <c:pt idx="7">
                  <c:v>1169</c:v>
                </c:pt>
                <c:pt idx="8">
                  <c:v>1810</c:v>
                </c:pt>
                <c:pt idx="9">
                  <c:v>1990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38-4179-9D20-08C0CB6A8B15}"/>
            </c:ext>
          </c:extLst>
        </c:ser>
        <c:ser>
          <c:idx val="6"/>
          <c:order val="6"/>
          <c:tx>
            <c:strRef>
              <c:f>'04a_partic_ct_oahu_ann'!$A$11</c:f>
              <c:strCache>
                <c:ptCount val="1"/>
                <c:pt idx="0">
                  <c:v>SIA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'04a_partic_ct_oahu_ann'!a_oahu_yrs_par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'04a_partic_ct_oahu_ann'!a_oahu_an_par_sia</c:f>
              <c:numCache>
                <c:formatCode>#,##0</c:formatCode>
                <c:ptCount val="10"/>
                <c:pt idx="0">
                  <c:v>97</c:v>
                </c:pt>
                <c:pt idx="1">
                  <c:v>138</c:v>
                </c:pt>
                <c:pt idx="2">
                  <c:v>195</c:v>
                </c:pt>
                <c:pt idx="3">
                  <c:v>226</c:v>
                </c:pt>
                <c:pt idx="4">
                  <c:v>270</c:v>
                </c:pt>
                <c:pt idx="5">
                  <c:v>314</c:v>
                </c:pt>
                <c:pt idx="6">
                  <c:v>359</c:v>
                </c:pt>
                <c:pt idx="7">
                  <c:v>394</c:v>
                </c:pt>
                <c:pt idx="8">
                  <c:v>478</c:v>
                </c:pt>
                <c:pt idx="9">
                  <c:v>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38-4179-9D20-08C0CB6A8B15}"/>
            </c:ext>
          </c:extLst>
        </c:ser>
        <c:ser>
          <c:idx val="7"/>
          <c:order val="7"/>
          <c:tx>
            <c:strRef>
              <c:f>'04a_partic_ct_oahu_ann'!$A$12</c:f>
              <c:strCache>
                <c:ptCount val="1"/>
                <c:pt idx="0">
                  <c:v>DG-Others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'04a_partic_ct_oahu_ann'!a_oahu_yrs_par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'04a_partic_ct_oahu_ann'!a_oahu_an_par_dg_others</c:f>
              <c:numCache>
                <c:formatCode>#,##0</c:formatCode>
                <c:ptCount val="10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38-4179-9D20-08C0CB6A8B15}"/>
            </c:ext>
          </c:extLst>
        </c:ser>
        <c:ser>
          <c:idx val="8"/>
          <c:order val="8"/>
          <c:tx>
            <c:strRef>
              <c:f>'04a_partic_ct_oahu_ann'!$A$13</c:f>
              <c:strCache>
                <c:ptCount val="1"/>
                <c:pt idx="0">
                  <c:v>RDLC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'04a_partic_ct_oahu_ann'!a_oahu_yrs_par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'04a_partic_ct_oahu_ann'!a_oahu_an_par_rdlc</c:f>
              <c:numCache>
                <c:formatCode>#,##0</c:formatCode>
                <c:ptCount val="10"/>
                <c:pt idx="0">
                  <c:v>36100</c:v>
                </c:pt>
                <c:pt idx="1">
                  <c:v>35850</c:v>
                </c:pt>
                <c:pt idx="2">
                  <c:v>35629</c:v>
                </c:pt>
                <c:pt idx="3">
                  <c:v>35786</c:v>
                </c:pt>
                <c:pt idx="4">
                  <c:v>33823</c:v>
                </c:pt>
                <c:pt idx="5">
                  <c:v>33495</c:v>
                </c:pt>
                <c:pt idx="6">
                  <c:v>33260</c:v>
                </c:pt>
                <c:pt idx="7">
                  <c:v>33170</c:v>
                </c:pt>
                <c:pt idx="8">
                  <c:v>32889</c:v>
                </c:pt>
                <c:pt idx="9">
                  <c:v>32802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38-4179-9D20-08C0CB6A8B15}"/>
            </c:ext>
          </c:extLst>
        </c:ser>
        <c:ser>
          <c:idx val="9"/>
          <c:order val="9"/>
          <c:tx>
            <c:strRef>
              <c:f>'04a_partic_ct_oahu_ann'!$A$14</c:f>
              <c:strCache>
                <c:ptCount val="1"/>
                <c:pt idx="0">
                  <c:v>CIDLC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'04a_partic_ct_oahu_ann'!a_oahu_yrs_par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'04a_partic_ct_oahu_ann'!a_oahu_an_par_cidlc</c:f>
              <c:numCache>
                <c:formatCode>#,##0</c:formatCode>
                <c:ptCount val="10"/>
                <c:pt idx="0">
                  <c:v>198</c:v>
                </c:pt>
                <c:pt idx="1">
                  <c:v>196</c:v>
                </c:pt>
                <c:pt idx="2">
                  <c:v>191</c:v>
                </c:pt>
                <c:pt idx="3">
                  <c:v>190</c:v>
                </c:pt>
                <c:pt idx="4">
                  <c:v>192</c:v>
                </c:pt>
                <c:pt idx="5">
                  <c:v>192</c:v>
                </c:pt>
                <c:pt idx="6">
                  <c:v>192</c:v>
                </c:pt>
                <c:pt idx="7">
                  <c:v>206</c:v>
                </c:pt>
                <c:pt idx="8">
                  <c:v>203</c:v>
                </c:pt>
                <c:pt idx="9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838-4179-9D20-08C0CB6A8B15}"/>
            </c:ext>
          </c:extLst>
        </c:ser>
        <c:ser>
          <c:idx val="10"/>
          <c:order val="10"/>
          <c:tx>
            <c:strRef>
              <c:f>'04a_partic_ct_oahu_ann'!$A$15</c:f>
              <c:strCache>
                <c:ptCount val="1"/>
                <c:pt idx="0">
                  <c:v>Fast DR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'04a_partic_ct_oahu_ann'!a_oahu_yrs_par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'04a_partic_ct_oahu_ann'!a_oahu_an_par_fast_dr</c:f>
              <c:numCache>
                <c:formatCode>#,##0</c:formatCode>
                <c:ptCount val="10"/>
                <c:pt idx="0">
                  <c:v>38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31</c:v>
                </c:pt>
                <c:pt idx="6">
                  <c:v>23</c:v>
                </c:pt>
                <c:pt idx="7">
                  <c:v>18</c:v>
                </c:pt>
                <c:pt idx="8">
                  <c:v>17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38-4179-9D20-08C0CB6A8B15}"/>
            </c:ext>
          </c:extLst>
        </c:ser>
        <c:ser>
          <c:idx val="11"/>
          <c:order val="11"/>
          <c:tx>
            <c:strRef>
              <c:f>'04a_partic_ct_oahu_ann'!$A$16</c:f>
              <c:strCache>
                <c:ptCount val="1"/>
                <c:pt idx="0">
                  <c:v>GSPA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'04a_partic_ct_oahu_ann'!a_oahu_yrs_par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'04a_partic_ct_oahu_ann'!a_oahu_an_par_gspa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890</c:v>
                </c:pt>
                <c:pt idx="8">
                  <c:v>1161</c:v>
                </c:pt>
                <c:pt idx="9">
                  <c:v>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838-4179-9D20-08C0CB6A8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53511336"/>
        <c:axId val="853509040"/>
        <c:extLst>
          <c:ext xmlns:c15="http://schemas.microsoft.com/office/drawing/2012/chart" uri="{02D57815-91ED-43cb-92C2-25804820EDAC}">
            <c15:filteredBarSeries>
              <c15:ser>
                <c:idx val="12"/>
                <c:order val="12"/>
                <c:tx>
                  <c:strRef>
                    <c:extLst>
                      <c:ext uri="{02D57815-91ED-43cb-92C2-25804820EDAC}">
                        <c15:formulaRef>
                          <c15:sqref>'04a_partic_ct_oahu_ann'!$A$17</c15:sqref>
                        </c15:formulaRef>
                      </c:ext>
                    </c:extLst>
                    <c:strCache>
                      <c:ptCount val="1"/>
                      <c:pt idx="0">
                        <c:v>CBRE Ph1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'04a_partic_ct_oahu_ann'!a_oahu_yrs_par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  <c:pt idx="8">
                        <c:v>2021</c:v>
                      </c:pt>
                      <c:pt idx="9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'04a_partic_ct_oahu_ann'!a_oahu_an_par_cbre_ph1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B838-4179-9D20-08C0CB6A8B1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3"/>
          <c:order val="13"/>
          <c:tx>
            <c:strRef>
              <c:f>'04a_partic_ct_oahu_ann'!$A$18</c:f>
              <c:strCache>
                <c:ptCount val="1"/>
                <c:pt idx="0">
                  <c:v>Percent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'04a_partic_ct_oahu_ann'!$C$4:$R$4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'04a_partic_ct_oahu_ann'!a_oahu_an_par_pct</c:f>
              <c:numCache>
                <c:formatCode>0%</c:formatCode>
                <c:ptCount val="10"/>
                <c:pt idx="0">
                  <c:v>0.2161429340394446</c:v>
                </c:pt>
                <c:pt idx="1">
                  <c:v>0.23639053058192214</c:v>
                </c:pt>
                <c:pt idx="2">
                  <c:v>0.25553822049753083</c:v>
                </c:pt>
                <c:pt idx="3">
                  <c:v>0.27353209303244025</c:v>
                </c:pt>
                <c:pt idx="4">
                  <c:v>0.27648654328609146</c:v>
                </c:pt>
                <c:pt idx="5">
                  <c:v>0.28426011526583922</c:v>
                </c:pt>
                <c:pt idx="6">
                  <c:v>0.28989984178663425</c:v>
                </c:pt>
                <c:pt idx="7">
                  <c:v>0.30518386748899595</c:v>
                </c:pt>
                <c:pt idx="8">
                  <c:v>0.31524143792291376</c:v>
                </c:pt>
                <c:pt idx="9">
                  <c:v>0.32314664037005558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838-4179-9D20-08C0CB6A8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523472"/>
        <c:axId val="853524456"/>
      </c:lineChart>
      <c:catAx>
        <c:axId val="853511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509040"/>
        <c:crosses val="autoZero"/>
        <c:auto val="1"/>
        <c:lblAlgn val="ctr"/>
        <c:lblOffset val="100"/>
        <c:noMultiLvlLbl val="0"/>
      </c:catAx>
      <c:valAx>
        <c:axId val="853509040"/>
        <c:scaling>
          <c:orientation val="minMax"/>
          <c:max val="1017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# of Program </a:t>
                </a:r>
                <a:r>
                  <a:rPr lang="en-US" sz="1200" b="0" i="0" u="none" strike="noStrike" baseline="0">
                    <a:effectLst/>
                  </a:rPr>
                  <a:t>Participants</a:t>
                </a:r>
                <a:endParaRPr lang="en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511336"/>
        <c:crosses val="autoZero"/>
        <c:crossBetween val="between"/>
      </c:valAx>
      <c:valAx>
        <c:axId val="853524456"/>
        <c:scaling>
          <c:orientation val="minMax"/>
          <c:max val="0.32580000000000009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% of Program </a:t>
                </a:r>
                <a:r>
                  <a:rPr lang="en-US" sz="1200" b="0" i="0" u="none" strike="noStrike" baseline="0">
                    <a:effectLst/>
                  </a:rPr>
                  <a:t>Participants</a:t>
                </a:r>
                <a:endParaRPr lang="en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523472"/>
        <c:crosses val="max"/>
        <c:crossBetween val="between"/>
      </c:valAx>
      <c:catAx>
        <c:axId val="853523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53524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Maui County Quarterly Program Participation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'04a_partic_ct_maui_qtr'!$A$5</c:f>
              <c:strCache>
                <c:ptCount val="1"/>
                <c:pt idx="0">
                  <c:v>NEM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'04a_partic_ct_maui_qtr'!a_maui_county_qtrs_par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'04a_partic_ct_maui_qtr'!a_maui_county_qtr_par_nem</c:f>
              <c:numCache>
                <c:formatCode>#,##0</c:formatCode>
                <c:ptCount val="8"/>
                <c:pt idx="0">
                  <c:v>11636</c:v>
                </c:pt>
                <c:pt idx="1">
                  <c:v>11635</c:v>
                </c:pt>
                <c:pt idx="2">
                  <c:v>11647</c:v>
                </c:pt>
                <c:pt idx="3">
                  <c:v>11649</c:v>
                </c:pt>
                <c:pt idx="4">
                  <c:v>11651</c:v>
                </c:pt>
                <c:pt idx="5">
                  <c:v>11651</c:v>
                </c:pt>
                <c:pt idx="6">
                  <c:v>11651</c:v>
                </c:pt>
                <c:pt idx="7">
                  <c:v>11656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C8-4C92-94CD-0090EBF9A191}"/>
            </c:ext>
          </c:extLst>
        </c:ser>
        <c:ser>
          <c:idx val="1"/>
          <c:order val="1"/>
          <c:tx>
            <c:strRef>
              <c:f>'04a_partic_ct_maui_qtr'!$A$6</c:f>
              <c:strCache>
                <c:ptCount val="1"/>
                <c:pt idx="0">
                  <c:v>CGS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'04a_partic_ct_maui_qtr'!a_maui_county_qtrs_par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'04a_partic_ct_maui_qtr'!a_maui_county_qtr_par_cgs</c:f>
              <c:numCache>
                <c:formatCode>#,##0</c:formatCode>
                <c:ptCount val="8"/>
                <c:pt idx="0">
                  <c:v>1320</c:v>
                </c:pt>
                <c:pt idx="1">
                  <c:v>1390</c:v>
                </c:pt>
                <c:pt idx="2">
                  <c:v>1425</c:v>
                </c:pt>
                <c:pt idx="3">
                  <c:v>1438</c:v>
                </c:pt>
                <c:pt idx="4">
                  <c:v>1447</c:v>
                </c:pt>
                <c:pt idx="5">
                  <c:v>1456</c:v>
                </c:pt>
                <c:pt idx="6">
                  <c:v>1471</c:v>
                </c:pt>
                <c:pt idx="7">
                  <c:v>1472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C8-4C92-94CD-0090EBF9A191}"/>
            </c:ext>
          </c:extLst>
        </c:ser>
        <c:ser>
          <c:idx val="2"/>
          <c:order val="2"/>
          <c:tx>
            <c:strRef>
              <c:f>'04a_partic_ct_maui_qtr'!$A$7</c:f>
              <c:strCache>
                <c:ptCount val="1"/>
                <c:pt idx="0">
                  <c:v>CSS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'04a_partic_ct_maui_qtr'!a_maui_county_qtrs_par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'04a_partic_ct_maui_qtr'!a_maui_county_qtr_par_css</c:f>
              <c:numCache>
                <c:formatCode>#,##0</c:formatCode>
                <c:ptCount val="8"/>
                <c:pt idx="0">
                  <c:v>519</c:v>
                </c:pt>
                <c:pt idx="1">
                  <c:v>545</c:v>
                </c:pt>
                <c:pt idx="2">
                  <c:v>561</c:v>
                </c:pt>
                <c:pt idx="3">
                  <c:v>571</c:v>
                </c:pt>
                <c:pt idx="4">
                  <c:v>571</c:v>
                </c:pt>
                <c:pt idx="5">
                  <c:v>578</c:v>
                </c:pt>
                <c:pt idx="6">
                  <c:v>591</c:v>
                </c:pt>
                <c:pt idx="7">
                  <c:v>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C8-4C92-94CD-0090EBF9A191}"/>
            </c:ext>
          </c:extLst>
        </c:ser>
        <c:ser>
          <c:idx val="3"/>
          <c:order val="3"/>
          <c:tx>
            <c:strRef>
              <c:f>'04a_partic_ct_maui_qtr'!$A$8</c:f>
              <c:strCache>
                <c:ptCount val="1"/>
                <c:pt idx="0">
                  <c:v>CGS Plus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'04a_partic_ct_maui_qtr'!a_maui_county_qtrs_par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'04a_partic_ct_maui_qtr'!a_maui_county_qtr_par_cgs_plus</c:f>
              <c:numCache>
                <c:formatCode>#,##0</c:formatCode>
                <c:ptCount val="8"/>
                <c:pt idx="0">
                  <c:v>390</c:v>
                </c:pt>
                <c:pt idx="1">
                  <c:v>438</c:v>
                </c:pt>
                <c:pt idx="2">
                  <c:v>486</c:v>
                </c:pt>
                <c:pt idx="3">
                  <c:v>527</c:v>
                </c:pt>
                <c:pt idx="4">
                  <c:v>564</c:v>
                </c:pt>
                <c:pt idx="5">
                  <c:v>656</c:v>
                </c:pt>
                <c:pt idx="6">
                  <c:v>784</c:v>
                </c:pt>
                <c:pt idx="7">
                  <c:v>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C8-4C92-94CD-0090EBF9A191}"/>
            </c:ext>
          </c:extLst>
        </c:ser>
        <c:ser>
          <c:idx val="4"/>
          <c:order val="4"/>
          <c:tx>
            <c:strRef>
              <c:f>'04a_partic_ct_maui_qtr'!$A$9</c:f>
              <c:strCache>
                <c:ptCount val="1"/>
                <c:pt idx="0">
                  <c:v>SE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'04a_partic_ct_maui_qtr'!a_maui_county_qtrs_par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'04a_partic_ct_maui_qtr'!a_maui_county_qtr_par_se</c:f>
              <c:numCache>
                <c:formatCode>#,##0</c:formatCode>
                <c:ptCount val="8"/>
                <c:pt idx="0">
                  <c:v>362</c:v>
                </c:pt>
                <c:pt idx="1">
                  <c:v>401</c:v>
                </c:pt>
                <c:pt idx="2">
                  <c:v>453</c:v>
                </c:pt>
                <c:pt idx="3">
                  <c:v>520</c:v>
                </c:pt>
                <c:pt idx="4">
                  <c:v>554</c:v>
                </c:pt>
                <c:pt idx="5">
                  <c:v>667</c:v>
                </c:pt>
                <c:pt idx="6">
                  <c:v>843</c:v>
                </c:pt>
                <c:pt idx="7">
                  <c:v>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C8-4C92-94CD-0090EBF9A191}"/>
            </c:ext>
          </c:extLst>
        </c:ser>
        <c:ser>
          <c:idx val="5"/>
          <c:order val="5"/>
          <c:tx>
            <c:strRef>
              <c:f>'04a_partic_ct_maui_qtr'!$A$10</c:f>
              <c:strCache>
                <c:ptCount val="1"/>
                <c:pt idx="0">
                  <c:v>NEM Plus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'04a_partic_ct_maui_qtr'!a_maui_county_qtrs_par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'04a_partic_ct_maui_qtr'!a_maui_county_qtr_par_nem_plus</c:f>
              <c:numCache>
                <c:formatCode>#,##0</c:formatCode>
                <c:ptCount val="8"/>
                <c:pt idx="0">
                  <c:v>190</c:v>
                </c:pt>
                <c:pt idx="1">
                  <c:v>212</c:v>
                </c:pt>
                <c:pt idx="2">
                  <c:v>229</c:v>
                </c:pt>
                <c:pt idx="3">
                  <c:v>244</c:v>
                </c:pt>
                <c:pt idx="4">
                  <c:v>248</c:v>
                </c:pt>
                <c:pt idx="5">
                  <c:v>263</c:v>
                </c:pt>
                <c:pt idx="6">
                  <c:v>282</c:v>
                </c:pt>
                <c:pt idx="7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C8-4C92-94CD-0090EBF9A191}"/>
            </c:ext>
          </c:extLst>
        </c:ser>
        <c:ser>
          <c:idx val="6"/>
          <c:order val="6"/>
          <c:tx>
            <c:strRef>
              <c:f>'04a_partic_ct_maui_qtr'!$A$11</c:f>
              <c:strCache>
                <c:ptCount val="1"/>
                <c:pt idx="0">
                  <c:v>SIA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'04a_partic_ct_maui_qtr'!a_maui_county_qtrs_par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'04a_partic_ct_maui_qtr'!a_maui_county_qtr_par_sia</c:f>
              <c:numCache>
                <c:formatCode>#,##0</c:formatCode>
                <c:ptCount val="8"/>
                <c:pt idx="0">
                  <c:v>46</c:v>
                </c:pt>
                <c:pt idx="1">
                  <c:v>46</c:v>
                </c:pt>
                <c:pt idx="2">
                  <c:v>63</c:v>
                </c:pt>
                <c:pt idx="3">
                  <c:v>63</c:v>
                </c:pt>
                <c:pt idx="4">
                  <c:v>65</c:v>
                </c:pt>
                <c:pt idx="5">
                  <c:v>66</c:v>
                </c:pt>
                <c:pt idx="6">
                  <c:v>67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C8-4C92-94CD-0090EBF9A191}"/>
            </c:ext>
          </c:extLst>
        </c:ser>
        <c:ser>
          <c:idx val="7"/>
          <c:order val="7"/>
          <c:tx>
            <c:strRef>
              <c:f>'04a_partic_ct_maui_qtr'!$A$12</c:f>
              <c:strCache>
                <c:ptCount val="1"/>
                <c:pt idx="0">
                  <c:v>DG-Others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'04a_partic_ct_maui_qtr'!a_maui_county_qtrs_par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'04a_partic_ct_maui_qtr'!a_maui_county_qtr_par_dg_others</c:f>
              <c:numCache>
                <c:formatCode>#,##0</c:formatCode>
                <c:ptCount val="8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C8-4C92-94CD-0090EBF9A191}"/>
            </c:ext>
          </c:extLst>
        </c:ser>
        <c:ser>
          <c:idx val="10"/>
          <c:order val="10"/>
          <c:tx>
            <c:strRef>
              <c:f>'04a_partic_ct_maui_qtr'!$A$15</c:f>
              <c:strCache>
                <c:ptCount val="1"/>
                <c:pt idx="0">
                  <c:v>Fast DR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'04a_partic_ct_maui_qtr'!a_maui_county_qtrs_par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'04a_partic_ct_maui_qtr'!a_maui_county_qtr_par_fast_dr</c:f>
              <c:numCache>
                <c:formatCode>#,##0</c:formatCode>
                <c:ptCount val="8"/>
                <c:pt idx="0">
                  <c:v>29</c:v>
                </c:pt>
                <c:pt idx="1">
                  <c:v>29</c:v>
                </c:pt>
                <c:pt idx="2">
                  <c:v>29</c:v>
                </c:pt>
                <c:pt idx="3">
                  <c:v>28</c:v>
                </c:pt>
                <c:pt idx="4">
                  <c:v>28</c:v>
                </c:pt>
                <c:pt idx="5">
                  <c:v>43</c:v>
                </c:pt>
                <c:pt idx="6">
                  <c:v>43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8C8-4C92-94CD-0090EBF9A191}"/>
            </c:ext>
          </c:extLst>
        </c:ser>
        <c:ser>
          <c:idx val="11"/>
          <c:order val="11"/>
          <c:tx>
            <c:strRef>
              <c:f>'04a_partic_ct_maui_qtr'!$A$16</c:f>
              <c:strCache>
                <c:ptCount val="1"/>
                <c:pt idx="0">
                  <c:v>GSPA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'04a_partic_ct_maui_qtr'!a_maui_county_qtrs_par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'04a_partic_ct_maui_qtr'!a_maui_county_qtr_par_gspa</c:f>
              <c:numCache>
                <c:formatCode>#,##0</c:formatCode>
                <c:ptCount val="8"/>
                <c:pt idx="0">
                  <c:v>10</c:v>
                </c:pt>
                <c:pt idx="1">
                  <c:v>38</c:v>
                </c:pt>
                <c:pt idx="2">
                  <c:v>44</c:v>
                </c:pt>
                <c:pt idx="3">
                  <c:v>64</c:v>
                </c:pt>
                <c:pt idx="4">
                  <c:v>284</c:v>
                </c:pt>
                <c:pt idx="5">
                  <c:v>312</c:v>
                </c:pt>
                <c:pt idx="6">
                  <c:v>335</c:v>
                </c:pt>
                <c:pt idx="7">
                  <c:v>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8C8-4C92-94CD-0090EBF9A191}"/>
            </c:ext>
          </c:extLst>
        </c:ser>
        <c:ser>
          <c:idx val="12"/>
          <c:order val="12"/>
          <c:tx>
            <c:strRef>
              <c:f>'04a_partic_ct_maui_qtr'!$A$17</c:f>
              <c:strCache>
                <c:ptCount val="1"/>
                <c:pt idx="0">
                  <c:v>CBRE Ph1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'04a_partic_ct_maui_qtr'!a_maui_county_qtrs_par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'04a_partic_ct_maui_qtr'!a_maui_county_qtr_par_cbre_ph1</c:f>
              <c:numCache>
                <c:formatCode>#,##0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8C8-4C92-94CD-0090EBF9A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53484768"/>
        <c:axId val="853485752"/>
        <c:extLst>
          <c:ext xmlns:c15="http://schemas.microsoft.com/office/drawing/2012/chart" uri="{02D57815-91ED-43cb-92C2-25804820EDAC}">
            <c15:filteredBar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'04a_partic_ct_maui_qtr'!$A$13</c15:sqref>
                        </c15:formulaRef>
                      </c:ext>
                    </c:extLst>
                    <c:strCache>
                      <c:ptCount val="1"/>
                      <c:pt idx="0">
                        <c:v>RDLC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'04a_partic_ct_maui_qtr'!a_maui_county_qtrs_par</c15:sqref>
                        </c15:formulaRef>
                      </c:ext>
                    </c:extLst>
                    <c:strCache>
                      <c:ptCount val="8"/>
                      <c:pt idx="0">
                        <c:v>2021 Q3</c:v>
                      </c:pt>
                      <c:pt idx="1">
                        <c:v>2021 Q4</c:v>
                      </c:pt>
                      <c:pt idx="2">
                        <c:v>2022 Q1</c:v>
                      </c:pt>
                      <c:pt idx="3">
                        <c:v>2022 Q2</c:v>
                      </c:pt>
                      <c:pt idx="4">
                        <c:v>2022 Q3</c:v>
                      </c:pt>
                      <c:pt idx="5">
                        <c:v>2022 Q4</c:v>
                      </c:pt>
                      <c:pt idx="6">
                        <c:v>2023 Q1</c:v>
                      </c:pt>
                      <c:pt idx="7">
                        <c:v>2023 Q2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'04a_partic_ct_maui_qtr'!a_maui_county_qtr_par_rdlc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58C8-4C92-94CD-0090EBF9A191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'04a_partic_ct_maui_qtr'!$A$14</c15:sqref>
                        </c15:formulaRef>
                      </c:ext>
                    </c:extLst>
                    <c:strCache>
                      <c:ptCount val="1"/>
                      <c:pt idx="0">
                        <c:v>CIDLC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'04a_partic_ct_maui_qtr'!a_maui_county_qtrs_par</c15:sqref>
                        </c15:formulaRef>
                      </c:ext>
                    </c:extLst>
                    <c:strCache>
                      <c:ptCount val="8"/>
                      <c:pt idx="0">
                        <c:v>2021 Q3</c:v>
                      </c:pt>
                      <c:pt idx="1">
                        <c:v>2021 Q4</c:v>
                      </c:pt>
                      <c:pt idx="2">
                        <c:v>2022 Q1</c:v>
                      </c:pt>
                      <c:pt idx="3">
                        <c:v>2022 Q2</c:v>
                      </c:pt>
                      <c:pt idx="4">
                        <c:v>2022 Q3</c:v>
                      </c:pt>
                      <c:pt idx="5">
                        <c:v>2022 Q4</c:v>
                      </c:pt>
                      <c:pt idx="6">
                        <c:v>2023 Q1</c:v>
                      </c:pt>
                      <c:pt idx="7">
                        <c:v>2023 Q2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'04a_partic_ct_maui_qtr'!a_maui_county_qtr_par_cidlc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8C8-4C92-94CD-0090EBF9A191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3"/>
          <c:order val="13"/>
          <c:tx>
            <c:strRef>
              <c:f>'04a_partic_ct_maui_qtr'!$A$18</c:f>
              <c:strCache>
                <c:ptCount val="1"/>
                <c:pt idx="0">
                  <c:v>Percent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'04a_partic_ct_maui_qtr'!$C$4:$J$4</c:f>
              <c:strCache>
                <c:ptCount val="8"/>
                <c:pt idx="0">
                  <c:v>2019 Q2</c:v>
                </c:pt>
                <c:pt idx="1">
                  <c:v>2019 Q3</c:v>
                </c:pt>
                <c:pt idx="2">
                  <c:v>2019 Q4</c:v>
                </c:pt>
                <c:pt idx="3">
                  <c:v>2020 Q1</c:v>
                </c:pt>
                <c:pt idx="4">
                  <c:v>2020 Q2</c:v>
                </c:pt>
                <c:pt idx="5">
                  <c:v>2020 Q3</c:v>
                </c:pt>
                <c:pt idx="6">
                  <c:v>2020 Q4</c:v>
                </c:pt>
                <c:pt idx="7">
                  <c:v>2021 Q1</c:v>
                </c:pt>
              </c:strCache>
            </c:strRef>
          </c:cat>
          <c:val>
            <c:numRef>
              <c:f>'04a_partic_ct_maui_qtr'!a_maui_county_qtr_par_pct</c:f>
              <c:numCache>
                <c:formatCode>0%</c:formatCode>
                <c:ptCount val="8"/>
                <c:pt idx="0">
                  <c:v>0.1976911976911977</c:v>
                </c:pt>
                <c:pt idx="1">
                  <c:v>0.20054642580434695</c:v>
                </c:pt>
                <c:pt idx="2">
                  <c:v>0.20330850369725967</c:v>
                </c:pt>
                <c:pt idx="3">
                  <c:v>0.20555895344886171</c:v>
                </c:pt>
                <c:pt idx="4">
                  <c:v>0.2095970228312983</c:v>
                </c:pt>
                <c:pt idx="5">
                  <c:v>0.2131423300233328</c:v>
                </c:pt>
                <c:pt idx="6">
                  <c:v>0.21794263883055831</c:v>
                </c:pt>
                <c:pt idx="7">
                  <c:v>0.22118561447218762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8C8-4C92-94CD-0090EBF9A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146496"/>
        <c:axId val="865144200"/>
      </c:lineChart>
      <c:catAx>
        <c:axId val="85348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485752"/>
        <c:crosses val="autoZero"/>
        <c:auto val="1"/>
        <c:lblAlgn val="ctr"/>
        <c:lblOffset val="100"/>
        <c:noMultiLvlLbl val="0"/>
      </c:catAx>
      <c:valAx>
        <c:axId val="853485752"/>
        <c:scaling>
          <c:orientation val="minMax"/>
          <c:max val="167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# of Program </a:t>
                </a:r>
                <a:r>
                  <a:rPr lang="en-US" sz="1200" b="0" i="0" u="none" strike="noStrike" baseline="0">
                    <a:effectLst/>
                  </a:rPr>
                  <a:t>Participants</a:t>
                </a:r>
                <a:endParaRPr lang="en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484768"/>
        <c:crosses val="autoZero"/>
        <c:crossBetween val="between"/>
      </c:valAx>
      <c:valAx>
        <c:axId val="865144200"/>
        <c:scaling>
          <c:orientation val="minMax"/>
          <c:max val="0.22337935223224603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% of Program </a:t>
                </a:r>
                <a:r>
                  <a:rPr lang="en-US" sz="1200" b="0" i="0" u="none" strike="noStrike" baseline="0">
                    <a:effectLst/>
                  </a:rPr>
                  <a:t>Participants</a:t>
                </a:r>
                <a:endParaRPr lang="en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146496"/>
        <c:crosses val="max"/>
        <c:crossBetween val="between"/>
      </c:valAx>
      <c:catAx>
        <c:axId val="865146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5144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Maui County Annual Program Participation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'04a_partic_ct_maui_ann'!$A$5</c:f>
              <c:strCache>
                <c:ptCount val="1"/>
                <c:pt idx="0">
                  <c:v>NEM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'04a_partic_ct_maui_ann'!a_maui_county_yrs_par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'04a_partic_ct_maui_ann'!a_maui_county_an_par_nem</c:f>
              <c:numCache>
                <c:formatCode>#,##0</c:formatCode>
                <c:ptCount val="10"/>
                <c:pt idx="0">
                  <c:v>5198</c:v>
                </c:pt>
                <c:pt idx="1">
                  <c:v>7098</c:v>
                </c:pt>
                <c:pt idx="2">
                  <c:v>9256</c:v>
                </c:pt>
                <c:pt idx="3">
                  <c:v>11103</c:v>
                </c:pt>
                <c:pt idx="4">
                  <c:v>11478</c:v>
                </c:pt>
                <c:pt idx="5">
                  <c:v>11591</c:v>
                </c:pt>
                <c:pt idx="6">
                  <c:v>11631</c:v>
                </c:pt>
                <c:pt idx="7">
                  <c:v>11637</c:v>
                </c:pt>
                <c:pt idx="8">
                  <c:v>11635</c:v>
                </c:pt>
                <c:pt idx="9">
                  <c:v>11651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2-418A-AB5B-039C7B515158}"/>
            </c:ext>
          </c:extLst>
        </c:ser>
        <c:ser>
          <c:idx val="1"/>
          <c:order val="1"/>
          <c:tx>
            <c:strRef>
              <c:f>'04a_partic_ct_maui_ann'!$A$6</c:f>
              <c:strCache>
                <c:ptCount val="1"/>
                <c:pt idx="0">
                  <c:v>CGS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'04a_partic_ct_maui_ann'!a_maui_county_yrs_par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'04a_partic_ct_maui_ann'!a_maui_county_an_par_cgs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195</c:v>
                </c:pt>
                <c:pt idx="4">
                  <c:v>384</c:v>
                </c:pt>
                <c:pt idx="5">
                  <c:v>618</c:v>
                </c:pt>
                <c:pt idx="6">
                  <c:v>943</c:v>
                </c:pt>
                <c:pt idx="7">
                  <c:v>1218</c:v>
                </c:pt>
                <c:pt idx="8">
                  <c:v>1390</c:v>
                </c:pt>
                <c:pt idx="9">
                  <c:v>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A2-418A-AB5B-039C7B515158}"/>
            </c:ext>
          </c:extLst>
        </c:ser>
        <c:ser>
          <c:idx val="2"/>
          <c:order val="2"/>
          <c:tx>
            <c:strRef>
              <c:f>'04a_partic_ct_maui_ann'!$A$7</c:f>
              <c:strCache>
                <c:ptCount val="1"/>
                <c:pt idx="0">
                  <c:v>CSS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'04a_partic_ct_maui_ann'!a_maui_county_yrs_par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'04a_partic_ct_maui_ann'!a_maui_county_an_par_css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77</c:v>
                </c:pt>
                <c:pt idx="5">
                  <c:v>131</c:v>
                </c:pt>
                <c:pt idx="6">
                  <c:v>283</c:v>
                </c:pt>
                <c:pt idx="7">
                  <c:v>430</c:v>
                </c:pt>
                <c:pt idx="8">
                  <c:v>545</c:v>
                </c:pt>
                <c:pt idx="9">
                  <c:v>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A2-418A-AB5B-039C7B515158}"/>
            </c:ext>
          </c:extLst>
        </c:ser>
        <c:ser>
          <c:idx val="3"/>
          <c:order val="3"/>
          <c:tx>
            <c:strRef>
              <c:f>'04a_partic_ct_maui_ann'!$A$8</c:f>
              <c:strCache>
                <c:ptCount val="1"/>
                <c:pt idx="0">
                  <c:v>CGS Plus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'04a_partic_ct_maui_ann'!a_maui_county_yrs_par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'04a_partic_ct_maui_ann'!a_maui_county_an_par_cgs_plus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47</c:v>
                </c:pt>
                <c:pt idx="7">
                  <c:v>274</c:v>
                </c:pt>
                <c:pt idx="8">
                  <c:v>438</c:v>
                </c:pt>
                <c:pt idx="9">
                  <c:v>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A2-418A-AB5B-039C7B515158}"/>
            </c:ext>
          </c:extLst>
        </c:ser>
        <c:ser>
          <c:idx val="4"/>
          <c:order val="4"/>
          <c:tx>
            <c:strRef>
              <c:f>'04a_partic_ct_maui_ann'!$A$9</c:f>
              <c:strCache>
                <c:ptCount val="1"/>
                <c:pt idx="0">
                  <c:v>SE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'04a_partic_ct_maui_ann'!a_maui_county_yrs_par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'04a_partic_ct_maui_ann'!a_maui_county_an_par_se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179</c:v>
                </c:pt>
                <c:pt idx="8">
                  <c:v>401</c:v>
                </c:pt>
                <c:pt idx="9">
                  <c:v>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A2-418A-AB5B-039C7B515158}"/>
            </c:ext>
          </c:extLst>
        </c:ser>
        <c:ser>
          <c:idx val="5"/>
          <c:order val="5"/>
          <c:tx>
            <c:strRef>
              <c:f>'04a_partic_ct_maui_ann'!$A$10</c:f>
              <c:strCache>
                <c:ptCount val="1"/>
                <c:pt idx="0">
                  <c:v>NEM Plus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'04a_partic_ct_maui_ann'!a_maui_county_yrs_par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'04a_partic_ct_maui_ann'!a_maui_county_an_par_nem_plus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</c:v>
                </c:pt>
                <c:pt idx="7">
                  <c:v>89</c:v>
                </c:pt>
                <c:pt idx="8">
                  <c:v>212</c:v>
                </c:pt>
                <c:pt idx="9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A2-418A-AB5B-039C7B515158}"/>
            </c:ext>
          </c:extLst>
        </c:ser>
        <c:ser>
          <c:idx val="6"/>
          <c:order val="6"/>
          <c:tx>
            <c:strRef>
              <c:f>'04a_partic_ct_maui_ann'!$A$11</c:f>
              <c:strCache>
                <c:ptCount val="1"/>
                <c:pt idx="0">
                  <c:v>SIA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'04a_partic_ct_maui_ann'!a_maui_county_yrs_par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'04a_partic_ct_maui_ann'!a_maui_county_an_par_sia</c:f>
              <c:numCache>
                <c:formatCode>#,##0</c:formatCode>
                <c:ptCount val="10"/>
                <c:pt idx="0">
                  <c:v>13</c:v>
                </c:pt>
                <c:pt idx="1">
                  <c:v>17</c:v>
                </c:pt>
                <c:pt idx="2">
                  <c:v>20</c:v>
                </c:pt>
                <c:pt idx="3">
                  <c:v>27</c:v>
                </c:pt>
                <c:pt idx="4">
                  <c:v>34</c:v>
                </c:pt>
                <c:pt idx="5">
                  <c:v>38</c:v>
                </c:pt>
                <c:pt idx="6">
                  <c:v>46</c:v>
                </c:pt>
                <c:pt idx="7">
                  <c:v>47</c:v>
                </c:pt>
                <c:pt idx="8">
                  <c:v>46</c:v>
                </c:pt>
                <c:pt idx="9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A2-418A-AB5B-039C7B515158}"/>
            </c:ext>
          </c:extLst>
        </c:ser>
        <c:ser>
          <c:idx val="7"/>
          <c:order val="7"/>
          <c:tx>
            <c:strRef>
              <c:f>'04a_partic_ct_maui_ann'!$A$12</c:f>
              <c:strCache>
                <c:ptCount val="1"/>
                <c:pt idx="0">
                  <c:v>DG-Others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'04a_partic_ct_maui_ann'!a_maui_county_yrs_par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'04a_partic_ct_maui_ann'!a_maui_county_an_par_sia</c:f>
              <c:numCache>
                <c:formatCode>#,##0</c:formatCode>
                <c:ptCount val="10"/>
                <c:pt idx="0">
                  <c:v>13</c:v>
                </c:pt>
                <c:pt idx="1">
                  <c:v>17</c:v>
                </c:pt>
                <c:pt idx="2">
                  <c:v>20</c:v>
                </c:pt>
                <c:pt idx="3">
                  <c:v>27</c:v>
                </c:pt>
                <c:pt idx="4">
                  <c:v>34</c:v>
                </c:pt>
                <c:pt idx="5">
                  <c:v>38</c:v>
                </c:pt>
                <c:pt idx="6">
                  <c:v>46</c:v>
                </c:pt>
                <c:pt idx="7">
                  <c:v>47</c:v>
                </c:pt>
                <c:pt idx="8">
                  <c:v>46</c:v>
                </c:pt>
                <c:pt idx="9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A2-418A-AB5B-039C7B515158}"/>
            </c:ext>
          </c:extLst>
        </c:ser>
        <c:ser>
          <c:idx val="10"/>
          <c:order val="10"/>
          <c:tx>
            <c:strRef>
              <c:f>'04a_partic_ct_maui_ann'!$A$15</c:f>
              <c:strCache>
                <c:ptCount val="1"/>
                <c:pt idx="0">
                  <c:v>Fast DR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'04a_partic_ct_maui_ann'!a_maui_county_yrs_par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'04a_partic_ct_maui_ann'!a_maui_county_an_par_fast_dr</c:f>
              <c:numCache>
                <c:formatCode>#,##0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12</c:v>
                </c:pt>
                <c:pt idx="6">
                  <c:v>29</c:v>
                </c:pt>
                <c:pt idx="7">
                  <c:v>29</c:v>
                </c:pt>
                <c:pt idx="8">
                  <c:v>29</c:v>
                </c:pt>
                <c:pt idx="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A2-418A-AB5B-039C7B515158}"/>
            </c:ext>
          </c:extLst>
        </c:ser>
        <c:ser>
          <c:idx val="11"/>
          <c:order val="11"/>
          <c:tx>
            <c:strRef>
              <c:f>'04a_partic_ct_maui_ann'!$A$16</c:f>
              <c:strCache>
                <c:ptCount val="1"/>
                <c:pt idx="0">
                  <c:v>GSPA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'04a_partic_ct_maui_ann'!a_maui_county_yrs_par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'04a_partic_ct_maui_ann'!a_maui_county_an_par_gspa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38</c:v>
                </c:pt>
                <c:pt idx="9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8A2-418A-AB5B-039C7B515158}"/>
            </c:ext>
          </c:extLst>
        </c:ser>
        <c:ser>
          <c:idx val="12"/>
          <c:order val="12"/>
          <c:tx>
            <c:strRef>
              <c:f>'04a_partic_ct_maui_ann'!$A$17</c:f>
              <c:strCache>
                <c:ptCount val="1"/>
                <c:pt idx="0">
                  <c:v>CBRE Ph1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'04a_partic_ct_maui_ann'!a_maui_county_yrs_par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'04a_partic_ct_maui_ann'!a_maui_county_an_par_cbre_ph1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8A2-418A-AB5B-039C7B515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43514432"/>
        <c:axId val="743519352"/>
        <c:extLst>
          <c:ext xmlns:c15="http://schemas.microsoft.com/office/drawing/2012/chart" uri="{02D57815-91ED-43cb-92C2-25804820EDAC}">
            <c15:filteredBar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'04a_partic_ct_maui_ann'!$A$13</c15:sqref>
                        </c15:formulaRef>
                      </c:ext>
                    </c:extLst>
                    <c:strCache>
                      <c:ptCount val="1"/>
                      <c:pt idx="0">
                        <c:v>RDLC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'04a_partic_ct_maui_ann'!a_maui_county_yrs_par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  <c:pt idx="8">
                        <c:v>2021</c:v>
                      </c:pt>
                      <c:pt idx="9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'04a_partic_ct_maui_ann'!a_maui_county_an_par_rdlc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78A2-418A-AB5B-039C7B515158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'04a_partic_ct_maui_ann'!$A$14</c15:sqref>
                        </c15:formulaRef>
                      </c:ext>
                    </c:extLst>
                    <c:strCache>
                      <c:ptCount val="1"/>
                      <c:pt idx="0">
                        <c:v>CIDLC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'04a_partic_ct_maui_ann'!a_maui_county_yrs_par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  <c:pt idx="8">
                        <c:v>2021</c:v>
                      </c:pt>
                      <c:pt idx="9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'04a_partic_ct_maui_ann'!a_maui_county_an_par_cidlc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78A2-418A-AB5B-039C7B51515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3"/>
          <c:order val="13"/>
          <c:tx>
            <c:strRef>
              <c:f>'04a_partic_ct_maui_ann'!$A$18</c:f>
              <c:strCache>
                <c:ptCount val="1"/>
                <c:pt idx="0">
                  <c:v>Percent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'04a_partic_ct_maui_ann'!$J$4:$R$4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'04a_partic_ct_maui_ann'!a_maui_county_an_par_pct</c:f>
              <c:numCache>
                <c:formatCode>0%</c:formatCode>
                <c:ptCount val="10"/>
                <c:pt idx="0">
                  <c:v>7.5278582652193338E-2</c:v>
                </c:pt>
                <c:pt idx="1">
                  <c:v>0.10206507418227645</c:v>
                </c:pt>
                <c:pt idx="2">
                  <c:v>0.13211974685344521</c:v>
                </c:pt>
                <c:pt idx="3">
                  <c:v>0.16057071679311516</c:v>
                </c:pt>
                <c:pt idx="4">
                  <c:v>0.16856002024576106</c:v>
                </c:pt>
                <c:pt idx="5">
                  <c:v>0.17314295285151998</c:v>
                </c:pt>
                <c:pt idx="6">
                  <c:v>0.18006502040533998</c:v>
                </c:pt>
                <c:pt idx="7">
                  <c:v>0.19053678694087545</c:v>
                </c:pt>
                <c:pt idx="8">
                  <c:v>0.20054642580434695</c:v>
                </c:pt>
                <c:pt idx="9">
                  <c:v>0.2131423300233328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8A2-418A-AB5B-039C7B515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513120"/>
        <c:axId val="743516072"/>
      </c:lineChart>
      <c:catAx>
        <c:axId val="74351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519352"/>
        <c:crosses val="autoZero"/>
        <c:auto val="1"/>
        <c:lblAlgn val="ctr"/>
        <c:lblOffset val="100"/>
        <c:noMultiLvlLbl val="0"/>
      </c:catAx>
      <c:valAx>
        <c:axId val="743519352"/>
        <c:scaling>
          <c:orientation val="minMax"/>
          <c:max val="165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# of Program </a:t>
                </a:r>
                <a:r>
                  <a:rPr lang="en-US" sz="1200" b="0" i="0" u="none" strike="noStrike" baseline="0">
                    <a:effectLst/>
                  </a:rPr>
                  <a:t>Participants</a:t>
                </a:r>
                <a:endParaRPr lang="en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514432"/>
        <c:crosses val="autoZero"/>
        <c:crossBetween val="between"/>
      </c:valAx>
      <c:valAx>
        <c:axId val="743516072"/>
        <c:scaling>
          <c:orientation val="minMax"/>
          <c:max val="0.21892900000000004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% of Program </a:t>
                </a:r>
                <a:r>
                  <a:rPr lang="en-US" sz="1200" b="0" i="0" u="none" strike="noStrike" baseline="0">
                    <a:effectLst/>
                  </a:rPr>
                  <a:t>Participants</a:t>
                </a:r>
                <a:endParaRPr lang="en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513120"/>
        <c:crosses val="max"/>
        <c:crossBetween val="between"/>
      </c:valAx>
      <c:catAx>
        <c:axId val="743513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43516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Hawaiʻi Island Quarterly Program Participation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'04a_partic_ct_hawaii_qtr'!$A$5</c:f>
              <c:strCache>
                <c:ptCount val="1"/>
                <c:pt idx="0">
                  <c:v>NEM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'04a_partic_ct_hawaii_qtr'!a_hawaii_island_qtrs_par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'04a_partic_ct_hawaii_qtr'!a_hawaii_island_qtr_par_nem</c:f>
              <c:numCache>
                <c:formatCode>#,##0</c:formatCode>
                <c:ptCount val="8"/>
                <c:pt idx="0">
                  <c:v>11105</c:v>
                </c:pt>
                <c:pt idx="1">
                  <c:v>11105</c:v>
                </c:pt>
                <c:pt idx="2">
                  <c:v>11105</c:v>
                </c:pt>
                <c:pt idx="3">
                  <c:v>11105</c:v>
                </c:pt>
                <c:pt idx="4">
                  <c:v>11103</c:v>
                </c:pt>
                <c:pt idx="5">
                  <c:v>11093</c:v>
                </c:pt>
                <c:pt idx="6">
                  <c:v>11069</c:v>
                </c:pt>
                <c:pt idx="7">
                  <c:v>11101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E-4B47-B41D-5BE706E0F604}"/>
            </c:ext>
          </c:extLst>
        </c:ser>
        <c:ser>
          <c:idx val="1"/>
          <c:order val="1"/>
          <c:tx>
            <c:strRef>
              <c:f>'04a_partic_ct_hawaii_qtr'!$A$6</c:f>
              <c:strCache>
                <c:ptCount val="1"/>
                <c:pt idx="0">
                  <c:v>CGS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'04a_partic_ct_hawaii_qtr'!a_hawaii_island_qtrs_par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'04a_partic_ct_hawaii_qtr'!a_hawaii_island_qtr_par_cgs</c:f>
              <c:numCache>
                <c:formatCode>#,##0</c:formatCode>
                <c:ptCount val="8"/>
                <c:pt idx="0">
                  <c:v>1110</c:v>
                </c:pt>
                <c:pt idx="1">
                  <c:v>1111</c:v>
                </c:pt>
                <c:pt idx="2">
                  <c:v>1112</c:v>
                </c:pt>
                <c:pt idx="3">
                  <c:v>1112</c:v>
                </c:pt>
                <c:pt idx="4">
                  <c:v>1109</c:v>
                </c:pt>
                <c:pt idx="5">
                  <c:v>1109</c:v>
                </c:pt>
                <c:pt idx="6">
                  <c:v>1111</c:v>
                </c:pt>
                <c:pt idx="7">
                  <c:v>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EE-4B47-B41D-5BE706E0F604}"/>
            </c:ext>
          </c:extLst>
        </c:ser>
        <c:ser>
          <c:idx val="2"/>
          <c:order val="2"/>
          <c:tx>
            <c:strRef>
              <c:f>'04a_partic_ct_hawaii_qtr'!$A$7</c:f>
              <c:strCache>
                <c:ptCount val="1"/>
                <c:pt idx="0">
                  <c:v>CSS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'04a_partic_ct_hawaii_qtr'!a_hawaii_island_qtrs_par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'04a_partic_ct_hawaii_qtr'!a_hawaii_island_qtr_par_css</c:f>
              <c:numCache>
                <c:formatCode>#,##0</c:formatCode>
                <c:ptCount val="8"/>
                <c:pt idx="0">
                  <c:v>412</c:v>
                </c:pt>
                <c:pt idx="1">
                  <c:v>421</c:v>
                </c:pt>
                <c:pt idx="2">
                  <c:v>426</c:v>
                </c:pt>
                <c:pt idx="3">
                  <c:v>433</c:v>
                </c:pt>
                <c:pt idx="4">
                  <c:v>440</c:v>
                </c:pt>
                <c:pt idx="5">
                  <c:v>453</c:v>
                </c:pt>
                <c:pt idx="6">
                  <c:v>496</c:v>
                </c:pt>
                <c:pt idx="7">
                  <c:v>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EE-4B47-B41D-5BE706E0F604}"/>
            </c:ext>
          </c:extLst>
        </c:ser>
        <c:ser>
          <c:idx val="3"/>
          <c:order val="3"/>
          <c:tx>
            <c:strRef>
              <c:f>'04a_partic_ct_hawaii_qtr'!$A$8</c:f>
              <c:strCache>
                <c:ptCount val="1"/>
                <c:pt idx="0">
                  <c:v>CGS Plus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'04a_partic_ct_hawaii_qtr'!a_hawaii_island_qtrs_par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'04a_partic_ct_hawaii_qtr'!a_hawaii_island_qtr_par_cgs_plus</c:f>
              <c:numCache>
                <c:formatCode>#,##0</c:formatCode>
                <c:ptCount val="8"/>
                <c:pt idx="0">
                  <c:v>849</c:v>
                </c:pt>
                <c:pt idx="1">
                  <c:v>905</c:v>
                </c:pt>
                <c:pt idx="2">
                  <c:v>952</c:v>
                </c:pt>
                <c:pt idx="3">
                  <c:v>1045</c:v>
                </c:pt>
                <c:pt idx="4">
                  <c:v>1145</c:v>
                </c:pt>
                <c:pt idx="5">
                  <c:v>1254</c:v>
                </c:pt>
                <c:pt idx="6">
                  <c:v>1454</c:v>
                </c:pt>
                <c:pt idx="7">
                  <c:v>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EE-4B47-B41D-5BE706E0F604}"/>
            </c:ext>
          </c:extLst>
        </c:ser>
        <c:ser>
          <c:idx val="4"/>
          <c:order val="4"/>
          <c:tx>
            <c:strRef>
              <c:f>'04a_partic_ct_hawaii_qtr'!$A$9</c:f>
              <c:strCache>
                <c:ptCount val="1"/>
                <c:pt idx="0">
                  <c:v>SE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'04a_partic_ct_hawaii_qtr'!a_hawaii_island_qtrs_par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'04a_partic_ct_hawaii_qtr'!a_hawaii_island_qtr_par_se</c:f>
              <c:numCache>
                <c:formatCode>#,##0</c:formatCode>
                <c:ptCount val="8"/>
                <c:pt idx="0">
                  <c:v>867</c:v>
                </c:pt>
                <c:pt idx="1">
                  <c:v>916</c:v>
                </c:pt>
                <c:pt idx="2">
                  <c:v>943</c:v>
                </c:pt>
                <c:pt idx="3">
                  <c:v>982</c:v>
                </c:pt>
                <c:pt idx="4">
                  <c:v>1053</c:v>
                </c:pt>
                <c:pt idx="5">
                  <c:v>1137</c:v>
                </c:pt>
                <c:pt idx="6">
                  <c:v>1260</c:v>
                </c:pt>
                <c:pt idx="7">
                  <c:v>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EE-4B47-B41D-5BE706E0F604}"/>
            </c:ext>
          </c:extLst>
        </c:ser>
        <c:ser>
          <c:idx val="5"/>
          <c:order val="5"/>
          <c:tx>
            <c:strRef>
              <c:f>'04a_partic_ct_hawaii_qtr'!$A$10</c:f>
              <c:strCache>
                <c:ptCount val="1"/>
                <c:pt idx="0">
                  <c:v>NEM Plus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'04a_partic_ct_hawaii_qtr'!a_hawaii_island_qtrs_par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'04a_partic_ct_hawaii_qtr'!a_hawaii_island_qtr_par_nem_plus</c:f>
              <c:numCache>
                <c:formatCode>#,##0</c:formatCode>
                <c:ptCount val="8"/>
                <c:pt idx="0">
                  <c:v>151</c:v>
                </c:pt>
                <c:pt idx="1">
                  <c:v>161</c:v>
                </c:pt>
                <c:pt idx="2">
                  <c:v>174</c:v>
                </c:pt>
                <c:pt idx="3">
                  <c:v>188</c:v>
                </c:pt>
                <c:pt idx="4">
                  <c:v>205</c:v>
                </c:pt>
                <c:pt idx="5">
                  <c:v>230</c:v>
                </c:pt>
                <c:pt idx="6">
                  <c:v>254</c:v>
                </c:pt>
                <c:pt idx="7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EE-4B47-B41D-5BE706E0F604}"/>
            </c:ext>
          </c:extLst>
        </c:ser>
        <c:ser>
          <c:idx val="6"/>
          <c:order val="6"/>
          <c:tx>
            <c:strRef>
              <c:f>'04a_partic_ct_hawaii_qtr'!$A$11</c:f>
              <c:strCache>
                <c:ptCount val="1"/>
                <c:pt idx="0">
                  <c:v>SIA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'04a_partic_ct_hawaii_qtr'!a_hawaii_island_qtrs_par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'04a_partic_ct_hawaii_qtr'!a_hawaii_island_qtr_par_sia</c:f>
              <c:numCache>
                <c:formatCode>#,##0</c:formatCode>
                <c:ptCount val="8"/>
                <c:pt idx="0">
                  <c:v>54</c:v>
                </c:pt>
                <c:pt idx="1">
                  <c:v>55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  <c:pt idx="7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EE-4B47-B41D-5BE706E0F604}"/>
            </c:ext>
          </c:extLst>
        </c:ser>
        <c:ser>
          <c:idx val="7"/>
          <c:order val="7"/>
          <c:tx>
            <c:strRef>
              <c:f>'04a_partic_ct_hawaii_qtr'!$A$12</c:f>
              <c:strCache>
                <c:ptCount val="1"/>
                <c:pt idx="0">
                  <c:v>DG-Others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'04a_partic_ct_hawaii_qtr'!a_hawaii_island_qtrs_par</c:f>
              <c:strCache>
                <c:ptCount val="8"/>
                <c:pt idx="0">
                  <c:v>2021 Q3</c:v>
                </c:pt>
                <c:pt idx="1">
                  <c:v>2021 Q4</c:v>
                </c:pt>
                <c:pt idx="2">
                  <c:v>2022 Q1</c:v>
                </c:pt>
                <c:pt idx="3">
                  <c:v>2022 Q2</c:v>
                </c:pt>
                <c:pt idx="4">
                  <c:v>2022 Q3</c:v>
                </c:pt>
                <c:pt idx="5">
                  <c:v>2022 Q4</c:v>
                </c:pt>
                <c:pt idx="6">
                  <c:v>2023 Q1</c:v>
                </c:pt>
                <c:pt idx="7">
                  <c:v>2023 Q2</c:v>
                </c:pt>
              </c:strCache>
            </c:strRef>
          </c:cat>
          <c:val>
            <c:numRef>
              <c:f>'04a_partic_ct_hawaii_qtr'!a_hawaii_island_qtr_par_dg_others</c:f>
              <c:numCache>
                <c:formatCode>#,##0</c:formatCode>
                <c:ptCount val="8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EE-4B47-B41D-5BE706E0F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53513632"/>
        <c:axId val="853508384"/>
        <c:extLst>
          <c:ext xmlns:c15="http://schemas.microsoft.com/office/drawing/2012/chart" uri="{02D57815-91ED-43cb-92C2-25804820EDAC}">
            <c15:filteredBar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'04a_partic_ct_hawaii_qtr'!$A$13</c15:sqref>
                        </c15:formulaRef>
                      </c:ext>
                    </c:extLst>
                    <c:strCache>
                      <c:ptCount val="1"/>
                      <c:pt idx="0">
                        <c:v>RDLC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'04a_partic_ct_hawaii_qtr'!a_hawaii_island_qtrs_par</c15:sqref>
                        </c15:formulaRef>
                      </c:ext>
                    </c:extLst>
                    <c:strCache>
                      <c:ptCount val="8"/>
                      <c:pt idx="0">
                        <c:v>2021 Q3</c:v>
                      </c:pt>
                      <c:pt idx="1">
                        <c:v>2021 Q4</c:v>
                      </c:pt>
                      <c:pt idx="2">
                        <c:v>2022 Q1</c:v>
                      </c:pt>
                      <c:pt idx="3">
                        <c:v>2022 Q2</c:v>
                      </c:pt>
                      <c:pt idx="4">
                        <c:v>2022 Q3</c:v>
                      </c:pt>
                      <c:pt idx="5">
                        <c:v>2022 Q4</c:v>
                      </c:pt>
                      <c:pt idx="6">
                        <c:v>2023 Q1</c:v>
                      </c:pt>
                      <c:pt idx="7">
                        <c:v>2023 Q2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'04a_partic_ct_hawaii_qtr'!a_hawaii_island_qtr_par_rdlc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AFEE-4B47-B41D-5BE706E0F604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'04a_partic_ct_hawaii_qtr'!$A$14</c15:sqref>
                        </c15:formulaRef>
                      </c:ext>
                    </c:extLst>
                    <c:strCache>
                      <c:ptCount val="1"/>
                      <c:pt idx="0">
                        <c:v>CIDLC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'04a_partic_ct_hawaii_qtr'!a_hawaii_island_qtrs_par</c15:sqref>
                        </c15:formulaRef>
                      </c:ext>
                    </c:extLst>
                    <c:strCache>
                      <c:ptCount val="8"/>
                      <c:pt idx="0">
                        <c:v>2021 Q3</c:v>
                      </c:pt>
                      <c:pt idx="1">
                        <c:v>2021 Q4</c:v>
                      </c:pt>
                      <c:pt idx="2">
                        <c:v>2022 Q1</c:v>
                      </c:pt>
                      <c:pt idx="3">
                        <c:v>2022 Q2</c:v>
                      </c:pt>
                      <c:pt idx="4">
                        <c:v>2022 Q3</c:v>
                      </c:pt>
                      <c:pt idx="5">
                        <c:v>2022 Q4</c:v>
                      </c:pt>
                      <c:pt idx="6">
                        <c:v>2023 Q1</c:v>
                      </c:pt>
                      <c:pt idx="7">
                        <c:v>2023 Q2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'04a_partic_ct_hawaii_qtr'!a_hawaii_island_qtr_par_cidlc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FEE-4B47-B41D-5BE706E0F604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'04a_partic_ct_hawaii_qtr'!$A$15</c15:sqref>
                        </c15:formulaRef>
                      </c:ext>
                    </c:extLst>
                    <c:strCache>
                      <c:ptCount val="1"/>
                      <c:pt idx="0">
                        <c:v>FastDR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'04a_partic_ct_hawaii_qtr'!a_hawaii_island_qtrs_par</c15:sqref>
                        </c15:formulaRef>
                      </c:ext>
                    </c:extLst>
                    <c:strCache>
                      <c:ptCount val="8"/>
                      <c:pt idx="0">
                        <c:v>2021 Q3</c:v>
                      </c:pt>
                      <c:pt idx="1">
                        <c:v>2021 Q4</c:v>
                      </c:pt>
                      <c:pt idx="2">
                        <c:v>2022 Q1</c:v>
                      </c:pt>
                      <c:pt idx="3">
                        <c:v>2022 Q2</c:v>
                      </c:pt>
                      <c:pt idx="4">
                        <c:v>2022 Q3</c:v>
                      </c:pt>
                      <c:pt idx="5">
                        <c:v>2022 Q4</c:v>
                      </c:pt>
                      <c:pt idx="6">
                        <c:v>2023 Q1</c:v>
                      </c:pt>
                      <c:pt idx="7">
                        <c:v>2023 Q2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'04a_partic_ct_hawaii_qtr'!a_hawaii_island_qtr_par_fastdr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FEE-4B47-B41D-5BE706E0F604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'04a_partic_ct_hawaii_qtr'!$A$16</c15:sqref>
                        </c15:formulaRef>
                      </c:ext>
                    </c:extLst>
                    <c:strCache>
                      <c:ptCount val="1"/>
                      <c:pt idx="0">
                        <c:v>GSPA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'04a_partic_ct_hawaii_qtr'!a_hawaii_island_qtrs_par</c15:sqref>
                        </c15:formulaRef>
                      </c:ext>
                    </c:extLst>
                    <c:strCache>
                      <c:ptCount val="8"/>
                      <c:pt idx="0">
                        <c:v>2021 Q3</c:v>
                      </c:pt>
                      <c:pt idx="1">
                        <c:v>2021 Q4</c:v>
                      </c:pt>
                      <c:pt idx="2">
                        <c:v>2022 Q1</c:v>
                      </c:pt>
                      <c:pt idx="3">
                        <c:v>2022 Q2</c:v>
                      </c:pt>
                      <c:pt idx="4">
                        <c:v>2022 Q3</c:v>
                      </c:pt>
                      <c:pt idx="5">
                        <c:v>2022 Q4</c:v>
                      </c:pt>
                      <c:pt idx="6">
                        <c:v>2023 Q1</c:v>
                      </c:pt>
                      <c:pt idx="7">
                        <c:v>2023 Q2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'04a_partic_ct_hawaii_qtr'!a_hawaii_island_qtr_par_gspa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4</c:v>
                      </c:pt>
                      <c:pt idx="5">
                        <c:v>10</c:v>
                      </c:pt>
                      <c:pt idx="6">
                        <c:v>20</c:v>
                      </c:pt>
                      <c:pt idx="7">
                        <c:v>49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FEE-4B47-B41D-5BE706E0F604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'04a_partic_ct_hawaii_qtr'!$A$17</c15:sqref>
                        </c15:formulaRef>
                      </c:ext>
                    </c:extLst>
                    <c:strCache>
                      <c:ptCount val="1"/>
                      <c:pt idx="0">
                        <c:v>CBRE Ph1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'04a_partic_ct_hawaii_qtr'!a_hawaii_island_qtrs_par</c15:sqref>
                        </c15:formulaRef>
                      </c:ext>
                    </c:extLst>
                    <c:strCache>
                      <c:ptCount val="8"/>
                      <c:pt idx="0">
                        <c:v>2021 Q3</c:v>
                      </c:pt>
                      <c:pt idx="1">
                        <c:v>2021 Q4</c:v>
                      </c:pt>
                      <c:pt idx="2">
                        <c:v>2022 Q1</c:v>
                      </c:pt>
                      <c:pt idx="3">
                        <c:v>2022 Q2</c:v>
                      </c:pt>
                      <c:pt idx="4">
                        <c:v>2022 Q3</c:v>
                      </c:pt>
                      <c:pt idx="5">
                        <c:v>2022 Q4</c:v>
                      </c:pt>
                      <c:pt idx="6">
                        <c:v>2023 Q1</c:v>
                      </c:pt>
                      <c:pt idx="7">
                        <c:v>2023 Q2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'04a_partic_ct_hawaii_qtr'!a_hawaii_island_qtr_par_cbre_ph1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AFEE-4B47-B41D-5BE706E0F60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3"/>
          <c:order val="13"/>
          <c:tx>
            <c:strRef>
              <c:f>'04a_partic_ct_hawaii_qtr'!$A$18</c:f>
              <c:strCache>
                <c:ptCount val="1"/>
                <c:pt idx="0">
                  <c:v>Percent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'04a_partic_ct_hawaii_qtr'!$C$4:$J$4</c:f>
              <c:strCache>
                <c:ptCount val="8"/>
                <c:pt idx="0">
                  <c:v>2019 Q2</c:v>
                </c:pt>
                <c:pt idx="1">
                  <c:v>2019 Q3</c:v>
                </c:pt>
                <c:pt idx="2">
                  <c:v>2019 Q4</c:v>
                </c:pt>
                <c:pt idx="3">
                  <c:v>2020 Q1</c:v>
                </c:pt>
                <c:pt idx="4">
                  <c:v>2020 Q2</c:v>
                </c:pt>
                <c:pt idx="5">
                  <c:v>2020 Q3</c:v>
                </c:pt>
                <c:pt idx="6">
                  <c:v>2020 Q4</c:v>
                </c:pt>
                <c:pt idx="7">
                  <c:v>2021 Q1</c:v>
                </c:pt>
              </c:strCache>
            </c:strRef>
          </c:cat>
          <c:val>
            <c:numRef>
              <c:f>'04a_partic_ct_hawaii_qtr'!a_hawaii_island_qtr_par_pct</c:f>
              <c:numCache>
                <c:formatCode>0%</c:formatCode>
                <c:ptCount val="8"/>
                <c:pt idx="0">
                  <c:v>0.16593961069284827</c:v>
                </c:pt>
                <c:pt idx="1">
                  <c:v>0.16710827069379214</c:v>
                </c:pt>
                <c:pt idx="2">
                  <c:v>0.16775569470913876</c:v>
                </c:pt>
                <c:pt idx="3">
                  <c:v>0.16932404102215423</c:v>
                </c:pt>
                <c:pt idx="4">
                  <c:v>0.17118461973423804</c:v>
                </c:pt>
                <c:pt idx="5">
                  <c:v>0.17341444969919975</c:v>
                </c:pt>
                <c:pt idx="6">
                  <c:v>0.17707138197115926</c:v>
                </c:pt>
                <c:pt idx="7">
                  <c:v>0.18112078468425907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FEE-4B47-B41D-5BE706E0F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116976"/>
        <c:axId val="865116648"/>
      </c:lineChart>
      <c:catAx>
        <c:axId val="85351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508384"/>
        <c:crosses val="autoZero"/>
        <c:auto val="1"/>
        <c:lblAlgn val="ctr"/>
        <c:lblOffset val="100"/>
        <c:noMultiLvlLbl val="0"/>
      </c:catAx>
      <c:valAx>
        <c:axId val="853508384"/>
        <c:scaling>
          <c:orientation val="minMax"/>
          <c:max val="162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# of Program </a:t>
                </a:r>
                <a:r>
                  <a:rPr lang="en-US" sz="1200" b="0" i="0" u="none" strike="noStrike" baseline="0">
                    <a:effectLst/>
                  </a:rPr>
                  <a:t>Participants</a:t>
                </a:r>
                <a:endParaRPr lang="en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513632"/>
        <c:crosses val="autoZero"/>
        <c:crossBetween val="between"/>
      </c:valAx>
      <c:valAx>
        <c:axId val="865116648"/>
        <c:scaling>
          <c:orientation val="minMax"/>
          <c:max val="0.18322000000000002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% of Program </a:t>
                </a:r>
                <a:r>
                  <a:rPr lang="en-US" sz="1200" b="0" i="0" u="none" strike="noStrike" baseline="0">
                    <a:effectLst/>
                  </a:rPr>
                  <a:t>Participants</a:t>
                </a:r>
                <a:endParaRPr lang="en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116976"/>
        <c:crosses val="max"/>
        <c:crossBetween val="between"/>
        <c:majorUnit val="5.000000000000001E-2"/>
      </c:valAx>
      <c:catAx>
        <c:axId val="865116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5116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Hawaiʻi Island Annual Program Participation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'04a_partic_ct_hawaii_ann'!$A$5</c:f>
              <c:strCache>
                <c:ptCount val="1"/>
                <c:pt idx="0">
                  <c:v>NEM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'04a_partic_ct_hawaii_ann'!a_hawaii_island_yrs_par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'04a_partic_ct_hawaii_ann'!a_hawaii_island_an_par_nem</c:f>
              <c:numCache>
                <c:formatCode>#,##0</c:formatCode>
                <c:ptCount val="10"/>
                <c:pt idx="0">
                  <c:v>5314</c:v>
                </c:pt>
                <c:pt idx="1">
                  <c:v>7394</c:v>
                </c:pt>
                <c:pt idx="2">
                  <c:v>9605</c:v>
                </c:pt>
                <c:pt idx="3">
                  <c:v>10903</c:v>
                </c:pt>
                <c:pt idx="4">
                  <c:v>11114</c:v>
                </c:pt>
                <c:pt idx="5">
                  <c:v>11130</c:v>
                </c:pt>
                <c:pt idx="6">
                  <c:v>11129</c:v>
                </c:pt>
                <c:pt idx="7">
                  <c:v>11107</c:v>
                </c:pt>
                <c:pt idx="8">
                  <c:v>11105</c:v>
                </c:pt>
                <c:pt idx="9">
                  <c:v>11093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5-4AD2-A165-A1CCD2C38136}"/>
            </c:ext>
          </c:extLst>
        </c:ser>
        <c:ser>
          <c:idx val="1"/>
          <c:order val="1"/>
          <c:tx>
            <c:strRef>
              <c:f>'04a_partic_ct_hawaii_ann'!$A$6</c:f>
              <c:strCache>
                <c:ptCount val="1"/>
                <c:pt idx="0">
                  <c:v>CGS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'04a_partic_ct_hawaii_ann'!a_hawaii_island_yrs_par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'04a_partic_ct_hawaii_ann'!a_hawaii_island_an_par_cgs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261</c:v>
                </c:pt>
                <c:pt idx="4">
                  <c:v>609</c:v>
                </c:pt>
                <c:pt idx="5">
                  <c:v>993</c:v>
                </c:pt>
                <c:pt idx="6">
                  <c:v>1087</c:v>
                </c:pt>
                <c:pt idx="7">
                  <c:v>1104</c:v>
                </c:pt>
                <c:pt idx="8">
                  <c:v>1111</c:v>
                </c:pt>
                <c:pt idx="9">
                  <c:v>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05-4AD2-A165-A1CCD2C38136}"/>
            </c:ext>
          </c:extLst>
        </c:ser>
        <c:ser>
          <c:idx val="2"/>
          <c:order val="2"/>
          <c:tx>
            <c:strRef>
              <c:f>'04a_partic_ct_hawaii_ann'!$A$7</c:f>
              <c:strCache>
                <c:ptCount val="1"/>
                <c:pt idx="0">
                  <c:v>CSS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'04a_partic_ct_hawaii_ann'!a_hawaii_island_yrs_par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'04a_partic_ct_hawaii_ann'!a_hawaii_island_an_par_css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104</c:v>
                </c:pt>
                <c:pt idx="5">
                  <c:v>258</c:v>
                </c:pt>
                <c:pt idx="6">
                  <c:v>324</c:v>
                </c:pt>
                <c:pt idx="7">
                  <c:v>379</c:v>
                </c:pt>
                <c:pt idx="8">
                  <c:v>421</c:v>
                </c:pt>
                <c:pt idx="9">
                  <c:v>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05-4AD2-A165-A1CCD2C38136}"/>
            </c:ext>
          </c:extLst>
        </c:ser>
        <c:ser>
          <c:idx val="3"/>
          <c:order val="3"/>
          <c:tx>
            <c:strRef>
              <c:f>'04a_partic_ct_hawaii_ann'!$A$8</c:f>
              <c:strCache>
                <c:ptCount val="1"/>
                <c:pt idx="0">
                  <c:v>CGS Plus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'04a_partic_ct_hawaii_ann'!a_hawaii_island_yrs_par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'04a_partic_ct_hawaii_ann'!a_hawaii_island_an_par_cgs_plus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61</c:v>
                </c:pt>
                <c:pt idx="6">
                  <c:v>317</c:v>
                </c:pt>
                <c:pt idx="7">
                  <c:v>637</c:v>
                </c:pt>
                <c:pt idx="8">
                  <c:v>905</c:v>
                </c:pt>
                <c:pt idx="9">
                  <c:v>1254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05-4AD2-A165-A1CCD2C38136}"/>
            </c:ext>
          </c:extLst>
        </c:ser>
        <c:ser>
          <c:idx val="4"/>
          <c:order val="4"/>
          <c:tx>
            <c:strRef>
              <c:f>'04a_partic_ct_hawaii_ann'!$A$9</c:f>
              <c:strCache>
                <c:ptCount val="1"/>
                <c:pt idx="0">
                  <c:v>SE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'04a_partic_ct_hawaii_ann'!a_hawaii_island_yrs_par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'04a_partic_ct_hawaii_ann'!a_hawaii_island_an_par_se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82</c:v>
                </c:pt>
                <c:pt idx="6">
                  <c:v>451</c:v>
                </c:pt>
                <c:pt idx="7">
                  <c:v>687</c:v>
                </c:pt>
                <c:pt idx="8">
                  <c:v>916</c:v>
                </c:pt>
                <c:pt idx="9">
                  <c:v>1137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05-4AD2-A165-A1CCD2C38136}"/>
            </c:ext>
          </c:extLst>
        </c:ser>
        <c:ser>
          <c:idx val="5"/>
          <c:order val="5"/>
          <c:tx>
            <c:strRef>
              <c:f>'04a_partic_ct_hawaii_ann'!$A$10</c:f>
              <c:strCache>
                <c:ptCount val="1"/>
                <c:pt idx="0">
                  <c:v>NEM Plus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'04a_partic_ct_hawaii_ann'!a_hawaii_island_yrs_par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'04a_partic_ct_hawaii_ann'!a_hawaii_island_an_par_nem_plus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</c:v>
                </c:pt>
                <c:pt idx="7">
                  <c:v>96</c:v>
                </c:pt>
                <c:pt idx="8">
                  <c:v>161</c:v>
                </c:pt>
                <c:pt idx="9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05-4AD2-A165-A1CCD2C38136}"/>
            </c:ext>
          </c:extLst>
        </c:ser>
        <c:ser>
          <c:idx val="6"/>
          <c:order val="6"/>
          <c:tx>
            <c:strRef>
              <c:f>'04a_partic_ct_hawaii_ann'!$A$11</c:f>
              <c:strCache>
                <c:ptCount val="1"/>
                <c:pt idx="0">
                  <c:v>SIA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'04a_partic_ct_hawaii_ann'!a_hawaii_island_yrs_par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'04a_partic_ct_hawaii_ann'!a_hawaii_island_an_par_sia</c:f>
              <c:numCache>
                <c:formatCode>#,##0</c:formatCode>
                <c:ptCount val="10"/>
                <c:pt idx="0">
                  <c:v>22</c:v>
                </c:pt>
                <c:pt idx="1">
                  <c:v>25</c:v>
                </c:pt>
                <c:pt idx="2">
                  <c:v>33</c:v>
                </c:pt>
                <c:pt idx="3">
                  <c:v>37</c:v>
                </c:pt>
                <c:pt idx="4">
                  <c:v>42</c:v>
                </c:pt>
                <c:pt idx="5">
                  <c:v>44</c:v>
                </c:pt>
                <c:pt idx="6">
                  <c:v>48</c:v>
                </c:pt>
                <c:pt idx="7">
                  <c:v>52</c:v>
                </c:pt>
                <c:pt idx="8">
                  <c:v>55</c:v>
                </c:pt>
                <c:pt idx="9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05-4AD2-A165-A1CCD2C38136}"/>
            </c:ext>
          </c:extLst>
        </c:ser>
        <c:ser>
          <c:idx val="7"/>
          <c:order val="7"/>
          <c:tx>
            <c:strRef>
              <c:f>'04a_partic_ct_hawaii_ann'!$A$12</c:f>
              <c:strCache>
                <c:ptCount val="1"/>
                <c:pt idx="0">
                  <c:v>DG-Others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'04a_partic_ct_hawaii_ann'!a_hawaii_island_yrs_par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'04a_partic_ct_hawaii_ann'!a_hawaii_island_an_par_dg_others</c:f>
              <c:numCache>
                <c:formatCode>#,##0</c:formatCode>
                <c:ptCount val="10"/>
                <c:pt idx="0">
                  <c:v>19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E05-4AD2-A165-A1CCD2C38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53469680"/>
        <c:axId val="853470008"/>
        <c:extLst>
          <c:ext xmlns:c15="http://schemas.microsoft.com/office/drawing/2012/chart" uri="{02D57815-91ED-43cb-92C2-25804820EDAC}">
            <c15:filteredBar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'04a_partic_ct_hawaii_ann'!$A$13</c15:sqref>
                        </c15:formulaRef>
                      </c:ext>
                    </c:extLst>
                    <c:strCache>
                      <c:ptCount val="1"/>
                      <c:pt idx="0">
                        <c:v>GSPA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'04a_partic_ct_hawaii_ann'!a_hawaii_island_yrs_par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  <c:pt idx="8">
                        <c:v>2021</c:v>
                      </c:pt>
                      <c:pt idx="9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'04a_partic_ct_hawaii_ann'!a_hawaii_island_an_par_gspa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4E05-4AD2-A165-A1CCD2C38136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'04a_partic_ct_hawaii_ann'!$A$14</c15:sqref>
                        </c15:formulaRef>
                      </c:ext>
                    </c:extLst>
                    <c:strCache>
                      <c:ptCount val="1"/>
                      <c:pt idx="0">
                        <c:v>RDLC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'04a_partic_ct_hawaii_ann'!a_hawaii_island_yrs_par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  <c:pt idx="8">
                        <c:v>2021</c:v>
                      </c:pt>
                      <c:pt idx="9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'04a_partic_ct_hawaii_ann'!a_hawaii_island_an_par_rdlc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E05-4AD2-A165-A1CCD2C38136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'04a_partic_ct_hawaii_ann'!$A$15</c15:sqref>
                        </c15:formulaRef>
                      </c:ext>
                    </c:extLst>
                    <c:strCache>
                      <c:ptCount val="1"/>
                      <c:pt idx="0">
                        <c:v>CIDLC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solidFill>
                      <a:schemeClr val="accent2"/>
                    </a:solidFill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'04a_partic_ct_hawaii_ann'!a_hawaii_island_yrs_par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  <c:pt idx="8">
                        <c:v>2021</c:v>
                      </c:pt>
                      <c:pt idx="9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'04a_partic_ct_hawaii_ann'!a_hawaii_island_an_par_cidlc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E05-4AD2-A165-A1CCD2C38136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'04a_partic_ct_hawaii_ann'!$A$16</c15:sqref>
                        </c15:formulaRef>
                      </c:ext>
                    </c:extLst>
                    <c:strCache>
                      <c:ptCount val="1"/>
                      <c:pt idx="0">
                        <c:v>Fast DR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'04a_partic_ct_hawaii_ann'!a_hawaii_island_yrs_par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  <c:pt idx="8">
                        <c:v>2021</c:v>
                      </c:pt>
                      <c:pt idx="9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'04a_partic_ct_hawaii_ann'!a_hawaii_island_an_par_fast_dr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4E05-4AD2-A165-A1CCD2C38136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'04a_partic_ct_hawaii_ann'!$A$17</c15:sqref>
                        </c15:formulaRef>
                      </c:ext>
                    </c:extLst>
                    <c:strCache>
                      <c:ptCount val="1"/>
                      <c:pt idx="0">
                        <c:v>CBRE Ph1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'04a_partic_ct_hawaii_ann'!a_hawaii_island_yrs_par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  <c:pt idx="8">
                        <c:v>2021</c:v>
                      </c:pt>
                      <c:pt idx="9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'04a_partic_ct_hawaii_ann'!a_hawaii_island_an_par_cbre_ph1</c15:sqref>
                        </c15:formulaRef>
                      </c:ext>
                    </c:extLst>
                    <c:numCache>
                      <c:formatCode>#,##0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4E05-4AD2-A165-A1CCD2C38136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3"/>
          <c:order val="13"/>
          <c:tx>
            <c:strRef>
              <c:f>'04a_partic_ct_hawaii_ann'!$A$18</c:f>
              <c:strCache>
                <c:ptCount val="1"/>
                <c:pt idx="0">
                  <c:v>Percent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'04a_partic_ct_hawaii_ann'!$J$4:$R$4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'04a_partic_ct_hawaii_ann'!a_hawaii_island_an_par_pct</c:f>
              <c:numCache>
                <c:formatCode>0%</c:formatCode>
                <c:ptCount val="10"/>
                <c:pt idx="0">
                  <c:v>6.5002852599507166E-2</c:v>
                </c:pt>
                <c:pt idx="1">
                  <c:v>8.940998305308831E-2</c:v>
                </c:pt>
                <c:pt idx="2">
                  <c:v>0.1148203628409064</c:v>
                </c:pt>
                <c:pt idx="3">
                  <c:v>0.13223890447120937</c:v>
                </c:pt>
                <c:pt idx="4">
                  <c:v>0.13866536048328784</c:v>
                </c:pt>
                <c:pt idx="5">
                  <c:v>0.14707462965559137</c:v>
                </c:pt>
                <c:pt idx="6">
                  <c:v>0.15513250781159588</c:v>
                </c:pt>
                <c:pt idx="7">
                  <c:v>0.16150785004071241</c:v>
                </c:pt>
                <c:pt idx="8">
                  <c:v>0.16710827069379214</c:v>
                </c:pt>
                <c:pt idx="9">
                  <c:v>0.17341444969919975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E05-4AD2-A165-A1CCD2C38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466072"/>
        <c:axId val="853463776"/>
      </c:lineChart>
      <c:catAx>
        <c:axId val="85346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470008"/>
        <c:crosses val="autoZero"/>
        <c:auto val="1"/>
        <c:lblAlgn val="ctr"/>
        <c:lblOffset val="100"/>
        <c:noMultiLvlLbl val="0"/>
      </c:catAx>
      <c:valAx>
        <c:axId val="853470008"/>
        <c:scaling>
          <c:orientation val="minMax"/>
          <c:max val="162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# of Program </a:t>
                </a:r>
                <a:r>
                  <a:rPr lang="en-US" sz="1200" b="0" i="0" u="none" strike="noStrike" baseline="0">
                    <a:effectLst/>
                  </a:rPr>
                  <a:t>Participants</a:t>
                </a:r>
                <a:endParaRPr lang="en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469680"/>
        <c:crosses val="autoZero"/>
        <c:crossBetween val="between"/>
      </c:valAx>
      <c:valAx>
        <c:axId val="853463776"/>
        <c:scaling>
          <c:orientation val="minMax"/>
          <c:max val="0.18349000000000004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effectLst/>
                  </a:rPr>
                  <a:t>% of Program </a:t>
                </a:r>
                <a:r>
                  <a:rPr lang="en-US" sz="1200" b="0" i="0" u="none" strike="noStrike" baseline="0">
                    <a:effectLst/>
                  </a:rPr>
                  <a:t>Participants</a:t>
                </a:r>
                <a:endParaRPr lang="en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466072"/>
        <c:crosses val="max"/>
        <c:crossBetween val="between"/>
        <c:majorUnit val="5.000000000000001E-2"/>
      </c:valAx>
      <c:catAx>
        <c:axId val="853466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53463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97175</xdr:colOff>
      <xdr:row>1</xdr:row>
      <xdr:rowOff>125525</xdr:rowOff>
    </xdr:from>
    <xdr:to>
      <xdr:col>1</xdr:col>
      <xdr:colOff>3800495</xdr:colOff>
      <xdr:row>1</xdr:row>
      <xdr:rowOff>4514645</xdr:rowOff>
    </xdr:to>
    <xdr:graphicFrame macro="">
      <xdr:nvGraphicFramePr>
        <xdr:cNvPr id="2" name="04a_participation_cons_qt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0.86678</cdr:x>
      <cdr:y>0.04019</cdr:y>
    </cdr:from>
    <cdr:to>
      <cdr:x>0.98767</cdr:x>
      <cdr:y>0.08729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8FA6AE2-A51F-479C-A04C-823B8770D293}"/>
            </a:ext>
          </a:extLst>
        </cdr:cNvPr>
        <cdr:cNvSpPr txBox="1"/>
      </cdr:nvSpPr>
      <cdr:spPr>
        <a:xfrm xmlns:a="http://schemas.openxmlformats.org/drawingml/2006/main">
          <a:off x="5805150" y="174625"/>
          <a:ext cx="809625" cy="204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>
              <a:solidFill>
                <a:srgbClr val="FF0000"/>
              </a:solidFill>
            </a:rPr>
            <a:t>Target</a:t>
          </a:r>
          <a:r>
            <a:rPr lang="en-US" sz="900" baseline="0">
              <a:solidFill>
                <a:srgbClr val="FF0000"/>
              </a:solidFill>
            </a:rPr>
            <a:t> 30%</a:t>
          </a:r>
          <a:endParaRPr lang="en-US" sz="900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62706</xdr:colOff>
      <xdr:row>1</xdr:row>
      <xdr:rowOff>107155</xdr:rowOff>
    </xdr:from>
    <xdr:to>
      <xdr:col>1</xdr:col>
      <xdr:colOff>3189763</xdr:colOff>
      <xdr:row>1</xdr:row>
      <xdr:rowOff>4496275</xdr:rowOff>
    </xdr:to>
    <xdr:graphicFrame macro="">
      <xdr:nvGraphicFramePr>
        <xdr:cNvPr id="3" name="04a_participation_cons_a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46374</xdr:colOff>
      <xdr:row>1</xdr:row>
      <xdr:rowOff>125526</xdr:rowOff>
    </xdr:from>
    <xdr:to>
      <xdr:col>1</xdr:col>
      <xdr:colOff>2711469</xdr:colOff>
      <xdr:row>1</xdr:row>
      <xdr:rowOff>4514646</xdr:rowOff>
    </xdr:to>
    <xdr:graphicFrame macro="">
      <xdr:nvGraphicFramePr>
        <xdr:cNvPr id="2" name="04a_participation_ct_oahu_qtr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106362</xdr:colOff>
      <xdr:row>1</xdr:row>
      <xdr:rowOff>95250</xdr:rowOff>
    </xdr:from>
    <xdr:to>
      <xdr:col>1</xdr:col>
      <xdr:colOff>2697638</xdr:colOff>
      <xdr:row>1</xdr:row>
      <xdr:rowOff>4484370</xdr:rowOff>
    </xdr:to>
    <xdr:graphicFrame macro="">
      <xdr:nvGraphicFramePr>
        <xdr:cNvPr id="2" name="04a_participation_ct_oahu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69848</xdr:colOff>
      <xdr:row>1</xdr:row>
      <xdr:rowOff>76200</xdr:rowOff>
    </xdr:from>
    <xdr:to>
      <xdr:col>1</xdr:col>
      <xdr:colOff>3306443</xdr:colOff>
      <xdr:row>1</xdr:row>
      <xdr:rowOff>4465320</xdr:rowOff>
    </xdr:to>
    <xdr:graphicFrame macro="">
      <xdr:nvGraphicFramePr>
        <xdr:cNvPr id="2" name="04a_participation_ct_maui_qtr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116681</xdr:colOff>
      <xdr:row>1</xdr:row>
      <xdr:rowOff>141684</xdr:rowOff>
    </xdr:from>
    <xdr:to>
      <xdr:col>1</xdr:col>
      <xdr:colOff>3046095</xdr:colOff>
      <xdr:row>1</xdr:row>
      <xdr:rowOff>4530804</xdr:rowOff>
    </xdr:to>
    <xdr:graphicFrame macro="">
      <xdr:nvGraphicFramePr>
        <xdr:cNvPr id="4" name="04a_participation_ct_maui_an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107155</xdr:colOff>
      <xdr:row>1</xdr:row>
      <xdr:rowOff>101997</xdr:rowOff>
    </xdr:from>
    <xdr:to>
      <xdr:col>1</xdr:col>
      <xdr:colOff>2932058</xdr:colOff>
      <xdr:row>1</xdr:row>
      <xdr:rowOff>4491117</xdr:rowOff>
    </xdr:to>
    <xdr:graphicFrame macro="">
      <xdr:nvGraphicFramePr>
        <xdr:cNvPr id="2" name="04a_participation_ct_hawaii_qtr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54769</xdr:colOff>
      <xdr:row>1</xdr:row>
      <xdr:rowOff>116283</xdr:rowOff>
    </xdr:from>
    <xdr:to>
      <xdr:col>1</xdr:col>
      <xdr:colOff>2789714</xdr:colOff>
      <xdr:row>1</xdr:row>
      <xdr:rowOff>4505403</xdr:rowOff>
    </xdr:to>
    <xdr:graphicFrame macro="">
      <xdr:nvGraphicFramePr>
        <xdr:cNvPr id="2" name="04a_participation_ct_hawaii_a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5403-81B0-463C-ADC2-8ECFAF7B87D1}">
  <sheetPr codeName="Sheet1"/>
  <dimension ref="A1:X38"/>
  <sheetViews>
    <sheetView showGridLines="0" showOutlineSymbols="0" zoomScaleNormal="100" workbookViewId="0">
      <pane xSplit="2" ySplit="4" topLeftCell="L7" activePane="bottomRight" state="frozen"/>
      <selection pane="topRight" activeCell="C1" sqref="C1"/>
      <selection pane="bottomLeft" activeCell="A5" sqref="A5"/>
      <selection pane="bottomRight" sqref="A1:C2"/>
    </sheetView>
  </sheetViews>
  <sheetFormatPr defaultColWidth="6.88671875" defaultRowHeight="12.75" customHeight="1" x14ac:dyDescent="0.25"/>
  <cols>
    <col min="1" max="1" width="44.5546875" customWidth="1"/>
    <col min="2" max="2" width="60.33203125" style="3" customWidth="1"/>
    <col min="3" max="3" width="13.88671875" style="3" bestFit="1" customWidth="1"/>
    <col min="4" max="8" width="13.88671875" style="1" bestFit="1" customWidth="1"/>
    <col min="9" max="9" width="13.88671875" style="1" customWidth="1"/>
    <col min="10" max="10" width="13.88671875" style="1" bestFit="1" customWidth="1"/>
    <col min="11" max="11" width="13.44140625" style="1" bestFit="1" customWidth="1"/>
    <col min="12" max="12" width="13" style="1" bestFit="1" customWidth="1"/>
    <col min="13" max="13" width="13.44140625" style="1" bestFit="1" customWidth="1"/>
    <col min="14" max="14" width="13" style="1" bestFit="1" customWidth="1"/>
    <col min="15" max="20" width="13.6640625" style="1" bestFit="1" customWidth="1"/>
    <col min="21" max="21" width="13.33203125" style="1" bestFit="1" customWidth="1"/>
    <col min="22" max="23" width="10.6640625" style="1" customWidth="1"/>
    <col min="24" max="32" width="10.6640625" customWidth="1"/>
    <col min="260" max="260" width="17.88671875" bestFit="1" customWidth="1"/>
    <col min="261" max="261" width="14.5546875" bestFit="1" customWidth="1"/>
    <col min="262" max="277" width="8.5546875" customWidth="1"/>
    <col min="278" max="288" width="10.6640625" customWidth="1"/>
    <col min="516" max="516" width="17.88671875" bestFit="1" customWidth="1"/>
    <col min="517" max="517" width="14.5546875" bestFit="1" customWidth="1"/>
    <col min="518" max="533" width="8.5546875" customWidth="1"/>
    <col min="534" max="544" width="10.6640625" customWidth="1"/>
    <col min="772" max="772" width="17.88671875" bestFit="1" customWidth="1"/>
    <col min="773" max="773" width="14.5546875" bestFit="1" customWidth="1"/>
    <col min="774" max="789" width="8.5546875" customWidth="1"/>
    <col min="790" max="800" width="10.6640625" customWidth="1"/>
    <col min="1028" max="1028" width="17.88671875" bestFit="1" customWidth="1"/>
    <col min="1029" max="1029" width="14.5546875" bestFit="1" customWidth="1"/>
    <col min="1030" max="1045" width="8.5546875" customWidth="1"/>
    <col min="1046" max="1056" width="10.6640625" customWidth="1"/>
    <col min="1284" max="1284" width="17.88671875" bestFit="1" customWidth="1"/>
    <col min="1285" max="1285" width="14.5546875" bestFit="1" customWidth="1"/>
    <col min="1286" max="1301" width="8.5546875" customWidth="1"/>
    <col min="1302" max="1312" width="10.6640625" customWidth="1"/>
    <col min="1540" max="1540" width="17.88671875" bestFit="1" customWidth="1"/>
    <col min="1541" max="1541" width="14.5546875" bestFit="1" customWidth="1"/>
    <col min="1542" max="1557" width="8.5546875" customWidth="1"/>
    <col min="1558" max="1568" width="10.6640625" customWidth="1"/>
    <col min="1796" max="1796" width="17.88671875" bestFit="1" customWidth="1"/>
    <col min="1797" max="1797" width="14.5546875" bestFit="1" customWidth="1"/>
    <col min="1798" max="1813" width="8.5546875" customWidth="1"/>
    <col min="1814" max="1824" width="10.6640625" customWidth="1"/>
    <col min="2052" max="2052" width="17.88671875" bestFit="1" customWidth="1"/>
    <col min="2053" max="2053" width="14.5546875" bestFit="1" customWidth="1"/>
    <col min="2054" max="2069" width="8.5546875" customWidth="1"/>
    <col min="2070" max="2080" width="10.6640625" customWidth="1"/>
    <col min="2308" max="2308" width="17.88671875" bestFit="1" customWidth="1"/>
    <col min="2309" max="2309" width="14.5546875" bestFit="1" customWidth="1"/>
    <col min="2310" max="2325" width="8.5546875" customWidth="1"/>
    <col min="2326" max="2336" width="10.6640625" customWidth="1"/>
    <col min="2564" max="2564" width="17.88671875" bestFit="1" customWidth="1"/>
    <col min="2565" max="2565" width="14.5546875" bestFit="1" customWidth="1"/>
    <col min="2566" max="2581" width="8.5546875" customWidth="1"/>
    <col min="2582" max="2592" width="10.6640625" customWidth="1"/>
    <col min="2820" max="2820" width="17.88671875" bestFit="1" customWidth="1"/>
    <col min="2821" max="2821" width="14.5546875" bestFit="1" customWidth="1"/>
    <col min="2822" max="2837" width="8.5546875" customWidth="1"/>
    <col min="2838" max="2848" width="10.6640625" customWidth="1"/>
    <col min="3076" max="3076" width="17.88671875" bestFit="1" customWidth="1"/>
    <col min="3077" max="3077" width="14.5546875" bestFit="1" customWidth="1"/>
    <col min="3078" max="3093" width="8.5546875" customWidth="1"/>
    <col min="3094" max="3104" width="10.6640625" customWidth="1"/>
    <col min="3332" max="3332" width="17.88671875" bestFit="1" customWidth="1"/>
    <col min="3333" max="3333" width="14.5546875" bestFit="1" customWidth="1"/>
    <col min="3334" max="3349" width="8.5546875" customWidth="1"/>
    <col min="3350" max="3360" width="10.6640625" customWidth="1"/>
    <col min="3588" max="3588" width="17.88671875" bestFit="1" customWidth="1"/>
    <col min="3589" max="3589" width="14.5546875" bestFit="1" customWidth="1"/>
    <col min="3590" max="3605" width="8.5546875" customWidth="1"/>
    <col min="3606" max="3616" width="10.6640625" customWidth="1"/>
    <col min="3844" max="3844" width="17.88671875" bestFit="1" customWidth="1"/>
    <col min="3845" max="3845" width="14.5546875" bestFit="1" customWidth="1"/>
    <col min="3846" max="3861" width="8.5546875" customWidth="1"/>
    <col min="3862" max="3872" width="10.6640625" customWidth="1"/>
    <col min="4100" max="4100" width="17.88671875" bestFit="1" customWidth="1"/>
    <col min="4101" max="4101" width="14.5546875" bestFit="1" customWidth="1"/>
    <col min="4102" max="4117" width="8.5546875" customWidth="1"/>
    <col min="4118" max="4128" width="10.6640625" customWidth="1"/>
    <col min="4356" max="4356" width="17.88671875" bestFit="1" customWidth="1"/>
    <col min="4357" max="4357" width="14.5546875" bestFit="1" customWidth="1"/>
    <col min="4358" max="4373" width="8.5546875" customWidth="1"/>
    <col min="4374" max="4384" width="10.6640625" customWidth="1"/>
    <col min="4612" max="4612" width="17.88671875" bestFit="1" customWidth="1"/>
    <col min="4613" max="4613" width="14.5546875" bestFit="1" customWidth="1"/>
    <col min="4614" max="4629" width="8.5546875" customWidth="1"/>
    <col min="4630" max="4640" width="10.6640625" customWidth="1"/>
    <col min="4868" max="4868" width="17.88671875" bestFit="1" customWidth="1"/>
    <col min="4869" max="4869" width="14.5546875" bestFit="1" customWidth="1"/>
    <col min="4870" max="4885" width="8.5546875" customWidth="1"/>
    <col min="4886" max="4896" width="10.6640625" customWidth="1"/>
    <col min="5124" max="5124" width="17.88671875" bestFit="1" customWidth="1"/>
    <col min="5125" max="5125" width="14.5546875" bestFit="1" customWidth="1"/>
    <col min="5126" max="5141" width="8.5546875" customWidth="1"/>
    <col min="5142" max="5152" width="10.6640625" customWidth="1"/>
    <col min="5380" max="5380" width="17.88671875" bestFit="1" customWidth="1"/>
    <col min="5381" max="5381" width="14.5546875" bestFit="1" customWidth="1"/>
    <col min="5382" max="5397" width="8.5546875" customWidth="1"/>
    <col min="5398" max="5408" width="10.6640625" customWidth="1"/>
    <col min="5636" max="5636" width="17.88671875" bestFit="1" customWidth="1"/>
    <col min="5637" max="5637" width="14.5546875" bestFit="1" customWidth="1"/>
    <col min="5638" max="5653" width="8.5546875" customWidth="1"/>
    <col min="5654" max="5664" width="10.6640625" customWidth="1"/>
    <col min="5892" max="5892" width="17.88671875" bestFit="1" customWidth="1"/>
    <col min="5893" max="5893" width="14.5546875" bestFit="1" customWidth="1"/>
    <col min="5894" max="5909" width="8.5546875" customWidth="1"/>
    <col min="5910" max="5920" width="10.6640625" customWidth="1"/>
    <col min="6148" max="6148" width="17.88671875" bestFit="1" customWidth="1"/>
    <col min="6149" max="6149" width="14.5546875" bestFit="1" customWidth="1"/>
    <col min="6150" max="6165" width="8.5546875" customWidth="1"/>
    <col min="6166" max="6176" width="10.6640625" customWidth="1"/>
    <col min="6404" max="6404" width="17.88671875" bestFit="1" customWidth="1"/>
    <col min="6405" max="6405" width="14.5546875" bestFit="1" customWidth="1"/>
    <col min="6406" max="6421" width="8.5546875" customWidth="1"/>
    <col min="6422" max="6432" width="10.6640625" customWidth="1"/>
    <col min="6660" max="6660" width="17.88671875" bestFit="1" customWidth="1"/>
    <col min="6661" max="6661" width="14.5546875" bestFit="1" customWidth="1"/>
    <col min="6662" max="6677" width="8.5546875" customWidth="1"/>
    <col min="6678" max="6688" width="10.6640625" customWidth="1"/>
    <col min="6916" max="6916" width="17.88671875" bestFit="1" customWidth="1"/>
    <col min="6917" max="6917" width="14.5546875" bestFit="1" customWidth="1"/>
    <col min="6918" max="6933" width="8.5546875" customWidth="1"/>
    <col min="6934" max="6944" width="10.6640625" customWidth="1"/>
    <col min="7172" max="7172" width="17.88671875" bestFit="1" customWidth="1"/>
    <col min="7173" max="7173" width="14.5546875" bestFit="1" customWidth="1"/>
    <col min="7174" max="7189" width="8.5546875" customWidth="1"/>
    <col min="7190" max="7200" width="10.6640625" customWidth="1"/>
    <col min="7428" max="7428" width="17.88671875" bestFit="1" customWidth="1"/>
    <col min="7429" max="7429" width="14.5546875" bestFit="1" customWidth="1"/>
    <col min="7430" max="7445" width="8.5546875" customWidth="1"/>
    <col min="7446" max="7456" width="10.6640625" customWidth="1"/>
    <col min="7684" max="7684" width="17.88671875" bestFit="1" customWidth="1"/>
    <col min="7685" max="7685" width="14.5546875" bestFit="1" customWidth="1"/>
    <col min="7686" max="7701" width="8.5546875" customWidth="1"/>
    <col min="7702" max="7712" width="10.6640625" customWidth="1"/>
    <col min="7940" max="7940" width="17.88671875" bestFit="1" customWidth="1"/>
    <col min="7941" max="7941" width="14.5546875" bestFit="1" customWidth="1"/>
    <col min="7942" max="7957" width="8.5546875" customWidth="1"/>
    <col min="7958" max="7968" width="10.6640625" customWidth="1"/>
    <col min="8196" max="8196" width="17.88671875" bestFit="1" customWidth="1"/>
    <col min="8197" max="8197" width="14.5546875" bestFit="1" customWidth="1"/>
    <col min="8198" max="8213" width="8.5546875" customWidth="1"/>
    <col min="8214" max="8224" width="10.6640625" customWidth="1"/>
    <col min="8452" max="8452" width="17.88671875" bestFit="1" customWidth="1"/>
    <col min="8453" max="8453" width="14.5546875" bestFit="1" customWidth="1"/>
    <col min="8454" max="8469" width="8.5546875" customWidth="1"/>
    <col min="8470" max="8480" width="10.6640625" customWidth="1"/>
    <col min="8708" max="8708" width="17.88671875" bestFit="1" customWidth="1"/>
    <col min="8709" max="8709" width="14.5546875" bestFit="1" customWidth="1"/>
    <col min="8710" max="8725" width="8.5546875" customWidth="1"/>
    <col min="8726" max="8736" width="10.6640625" customWidth="1"/>
    <col min="8964" max="8964" width="17.88671875" bestFit="1" customWidth="1"/>
    <col min="8965" max="8965" width="14.5546875" bestFit="1" customWidth="1"/>
    <col min="8966" max="8981" width="8.5546875" customWidth="1"/>
    <col min="8982" max="8992" width="10.6640625" customWidth="1"/>
    <col min="9220" max="9220" width="17.88671875" bestFit="1" customWidth="1"/>
    <col min="9221" max="9221" width="14.5546875" bestFit="1" customWidth="1"/>
    <col min="9222" max="9237" width="8.5546875" customWidth="1"/>
    <col min="9238" max="9248" width="10.6640625" customWidth="1"/>
    <col min="9476" max="9476" width="17.88671875" bestFit="1" customWidth="1"/>
    <col min="9477" max="9477" width="14.5546875" bestFit="1" customWidth="1"/>
    <col min="9478" max="9493" width="8.5546875" customWidth="1"/>
    <col min="9494" max="9504" width="10.6640625" customWidth="1"/>
    <col min="9732" max="9732" width="17.88671875" bestFit="1" customWidth="1"/>
    <col min="9733" max="9733" width="14.5546875" bestFit="1" customWidth="1"/>
    <col min="9734" max="9749" width="8.5546875" customWidth="1"/>
    <col min="9750" max="9760" width="10.6640625" customWidth="1"/>
    <col min="9988" max="9988" width="17.88671875" bestFit="1" customWidth="1"/>
    <col min="9989" max="9989" width="14.5546875" bestFit="1" customWidth="1"/>
    <col min="9990" max="10005" width="8.5546875" customWidth="1"/>
    <col min="10006" max="10016" width="10.6640625" customWidth="1"/>
    <col min="10244" max="10244" width="17.88671875" bestFit="1" customWidth="1"/>
    <col min="10245" max="10245" width="14.5546875" bestFit="1" customWidth="1"/>
    <col min="10246" max="10261" width="8.5546875" customWidth="1"/>
    <col min="10262" max="10272" width="10.6640625" customWidth="1"/>
    <col min="10500" max="10500" width="17.88671875" bestFit="1" customWidth="1"/>
    <col min="10501" max="10501" width="14.5546875" bestFit="1" customWidth="1"/>
    <col min="10502" max="10517" width="8.5546875" customWidth="1"/>
    <col min="10518" max="10528" width="10.6640625" customWidth="1"/>
    <col min="10756" max="10756" width="17.88671875" bestFit="1" customWidth="1"/>
    <col min="10757" max="10757" width="14.5546875" bestFit="1" customWidth="1"/>
    <col min="10758" max="10773" width="8.5546875" customWidth="1"/>
    <col min="10774" max="10784" width="10.6640625" customWidth="1"/>
    <col min="11012" max="11012" width="17.88671875" bestFit="1" customWidth="1"/>
    <col min="11013" max="11013" width="14.5546875" bestFit="1" customWidth="1"/>
    <col min="11014" max="11029" width="8.5546875" customWidth="1"/>
    <col min="11030" max="11040" width="10.6640625" customWidth="1"/>
    <col min="11268" max="11268" width="17.88671875" bestFit="1" customWidth="1"/>
    <col min="11269" max="11269" width="14.5546875" bestFit="1" customWidth="1"/>
    <col min="11270" max="11285" width="8.5546875" customWidth="1"/>
    <col min="11286" max="11296" width="10.6640625" customWidth="1"/>
    <col min="11524" max="11524" width="17.88671875" bestFit="1" customWidth="1"/>
    <col min="11525" max="11525" width="14.5546875" bestFit="1" customWidth="1"/>
    <col min="11526" max="11541" width="8.5546875" customWidth="1"/>
    <col min="11542" max="11552" width="10.6640625" customWidth="1"/>
    <col min="11780" max="11780" width="17.88671875" bestFit="1" customWidth="1"/>
    <col min="11781" max="11781" width="14.5546875" bestFit="1" customWidth="1"/>
    <col min="11782" max="11797" width="8.5546875" customWidth="1"/>
    <col min="11798" max="11808" width="10.6640625" customWidth="1"/>
    <col min="12036" max="12036" width="17.88671875" bestFit="1" customWidth="1"/>
    <col min="12037" max="12037" width="14.5546875" bestFit="1" customWidth="1"/>
    <col min="12038" max="12053" width="8.5546875" customWidth="1"/>
    <col min="12054" max="12064" width="10.6640625" customWidth="1"/>
    <col min="12292" max="12292" width="17.88671875" bestFit="1" customWidth="1"/>
    <col min="12293" max="12293" width="14.5546875" bestFit="1" customWidth="1"/>
    <col min="12294" max="12309" width="8.5546875" customWidth="1"/>
    <col min="12310" max="12320" width="10.6640625" customWidth="1"/>
    <col min="12548" max="12548" width="17.88671875" bestFit="1" customWidth="1"/>
    <col min="12549" max="12549" width="14.5546875" bestFit="1" customWidth="1"/>
    <col min="12550" max="12565" width="8.5546875" customWidth="1"/>
    <col min="12566" max="12576" width="10.6640625" customWidth="1"/>
    <col min="12804" max="12804" width="17.88671875" bestFit="1" customWidth="1"/>
    <col min="12805" max="12805" width="14.5546875" bestFit="1" customWidth="1"/>
    <col min="12806" max="12821" width="8.5546875" customWidth="1"/>
    <col min="12822" max="12832" width="10.6640625" customWidth="1"/>
    <col min="13060" max="13060" width="17.88671875" bestFit="1" customWidth="1"/>
    <col min="13061" max="13061" width="14.5546875" bestFit="1" customWidth="1"/>
    <col min="13062" max="13077" width="8.5546875" customWidth="1"/>
    <col min="13078" max="13088" width="10.6640625" customWidth="1"/>
    <col min="13316" max="13316" width="17.88671875" bestFit="1" customWidth="1"/>
    <col min="13317" max="13317" width="14.5546875" bestFit="1" customWidth="1"/>
    <col min="13318" max="13333" width="8.5546875" customWidth="1"/>
    <col min="13334" max="13344" width="10.6640625" customWidth="1"/>
    <col min="13572" max="13572" width="17.88671875" bestFit="1" customWidth="1"/>
    <col min="13573" max="13573" width="14.5546875" bestFit="1" customWidth="1"/>
    <col min="13574" max="13589" width="8.5546875" customWidth="1"/>
    <col min="13590" max="13600" width="10.6640625" customWidth="1"/>
    <col min="13828" max="13828" width="17.88671875" bestFit="1" customWidth="1"/>
    <col min="13829" max="13829" width="14.5546875" bestFit="1" customWidth="1"/>
    <col min="13830" max="13845" width="8.5546875" customWidth="1"/>
    <col min="13846" max="13856" width="10.6640625" customWidth="1"/>
    <col min="14084" max="14084" width="17.88671875" bestFit="1" customWidth="1"/>
    <col min="14085" max="14085" width="14.5546875" bestFit="1" customWidth="1"/>
    <col min="14086" max="14101" width="8.5546875" customWidth="1"/>
    <col min="14102" max="14112" width="10.6640625" customWidth="1"/>
    <col min="14340" max="14340" width="17.88671875" bestFit="1" customWidth="1"/>
    <col min="14341" max="14341" width="14.5546875" bestFit="1" customWidth="1"/>
    <col min="14342" max="14357" width="8.5546875" customWidth="1"/>
    <col min="14358" max="14368" width="10.6640625" customWidth="1"/>
    <col min="14596" max="14596" width="17.88671875" bestFit="1" customWidth="1"/>
    <col min="14597" max="14597" width="14.5546875" bestFit="1" customWidth="1"/>
    <col min="14598" max="14613" width="8.5546875" customWidth="1"/>
    <col min="14614" max="14624" width="10.6640625" customWidth="1"/>
    <col min="14852" max="14852" width="17.88671875" bestFit="1" customWidth="1"/>
    <col min="14853" max="14853" width="14.5546875" bestFit="1" customWidth="1"/>
    <col min="14854" max="14869" width="8.5546875" customWidth="1"/>
    <col min="14870" max="14880" width="10.6640625" customWidth="1"/>
    <col min="15108" max="15108" width="17.88671875" bestFit="1" customWidth="1"/>
    <col min="15109" max="15109" width="14.5546875" bestFit="1" customWidth="1"/>
    <col min="15110" max="15125" width="8.5546875" customWidth="1"/>
    <col min="15126" max="15136" width="10.6640625" customWidth="1"/>
    <col min="15364" max="15364" width="17.88671875" bestFit="1" customWidth="1"/>
    <col min="15365" max="15365" width="14.5546875" bestFit="1" customWidth="1"/>
    <col min="15366" max="15381" width="8.5546875" customWidth="1"/>
    <col min="15382" max="15392" width="10.6640625" customWidth="1"/>
    <col min="15620" max="15620" width="17.88671875" bestFit="1" customWidth="1"/>
    <col min="15621" max="15621" width="14.5546875" bestFit="1" customWidth="1"/>
    <col min="15622" max="15637" width="8.5546875" customWidth="1"/>
    <col min="15638" max="15648" width="10.6640625" customWidth="1"/>
    <col min="15876" max="15876" width="17.88671875" bestFit="1" customWidth="1"/>
    <col min="15877" max="15877" width="14.5546875" bestFit="1" customWidth="1"/>
    <col min="15878" max="15893" width="8.5546875" customWidth="1"/>
    <col min="15894" max="15904" width="10.6640625" customWidth="1"/>
    <col min="16132" max="16132" width="17.88671875" bestFit="1" customWidth="1"/>
    <col min="16133" max="16133" width="14.5546875" bestFit="1" customWidth="1"/>
    <col min="16134" max="16149" width="8.5546875" customWidth="1"/>
    <col min="16150" max="16160" width="10.6640625" customWidth="1"/>
  </cols>
  <sheetData>
    <row r="1" spans="1:23" ht="13.2" x14ac:dyDescent="0.25">
      <c r="A1" s="69" t="s">
        <v>54</v>
      </c>
      <c r="B1" s="69"/>
      <c r="C1" s="69"/>
    </row>
    <row r="2" spans="1:23" ht="364.5" customHeight="1" x14ac:dyDescent="0.25">
      <c r="A2" s="69"/>
      <c r="B2" s="69"/>
      <c r="C2" s="69"/>
    </row>
    <row r="3" spans="1:23" ht="16.2" thickBot="1" x14ac:dyDescent="0.3">
      <c r="A3" s="2" t="s">
        <v>0</v>
      </c>
    </row>
    <row r="4" spans="1:23" ht="13.5" customHeight="1" x14ac:dyDescent="0.25">
      <c r="A4" s="50" t="s">
        <v>35</v>
      </c>
      <c r="B4" s="9" t="s">
        <v>1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26</v>
      </c>
      <c r="H4" s="9" t="s">
        <v>27</v>
      </c>
      <c r="I4" s="9" t="s">
        <v>28</v>
      </c>
      <c r="J4" s="10" t="s">
        <v>25</v>
      </c>
      <c r="K4" s="10" t="s">
        <v>50</v>
      </c>
      <c r="L4" s="10" t="s">
        <v>51</v>
      </c>
      <c r="M4" s="10" t="s">
        <v>52</v>
      </c>
      <c r="N4" s="10" t="s">
        <v>53</v>
      </c>
      <c r="O4" s="10" t="s">
        <v>55</v>
      </c>
      <c r="P4" s="10" t="s">
        <v>56</v>
      </c>
      <c r="Q4" s="10" t="s">
        <v>57</v>
      </c>
      <c r="R4" s="10" t="s">
        <v>58</v>
      </c>
      <c r="S4" s="10" t="s">
        <v>59</v>
      </c>
      <c r="T4"/>
      <c r="U4"/>
      <c r="V4"/>
      <c r="W4"/>
    </row>
    <row r="5" spans="1:23" ht="13.5" customHeight="1" x14ac:dyDescent="0.25">
      <c r="A5" s="12" t="s">
        <v>2</v>
      </c>
      <c r="B5" s="5" t="s">
        <v>3</v>
      </c>
      <c r="C5" s="25">
        <v>70947</v>
      </c>
      <c r="D5" s="25">
        <v>70988</v>
      </c>
      <c r="E5" s="25">
        <v>71001</v>
      </c>
      <c r="F5" s="25">
        <v>71010</v>
      </c>
      <c r="G5" s="25">
        <v>71019</v>
      </c>
      <c r="H5" s="25">
        <v>71018</v>
      </c>
      <c r="I5" s="25">
        <v>71000</v>
      </c>
      <c r="J5" s="26">
        <v>70996</v>
      </c>
      <c r="K5" s="26">
        <v>70996</v>
      </c>
      <c r="L5" s="26">
        <v>70994</v>
      </c>
      <c r="M5" s="26">
        <v>70996</v>
      </c>
      <c r="N5" s="26">
        <v>71007</v>
      </c>
      <c r="O5" s="26">
        <v>71007</v>
      </c>
      <c r="P5" s="26">
        <v>71008</v>
      </c>
      <c r="Q5" s="26">
        <v>70999</v>
      </c>
      <c r="R5" s="26">
        <v>70977</v>
      </c>
      <c r="S5" s="26">
        <v>71019</v>
      </c>
      <c r="T5"/>
      <c r="U5"/>
      <c r="V5"/>
      <c r="W5"/>
    </row>
    <row r="6" spans="1:23" ht="13.5" customHeight="1" x14ac:dyDescent="0.25">
      <c r="A6" s="31" t="s">
        <v>4</v>
      </c>
      <c r="B6" s="5" t="s">
        <v>3</v>
      </c>
      <c r="C6" s="25">
        <v>5744</v>
      </c>
      <c r="D6" s="25">
        <v>5906</v>
      </c>
      <c r="E6" s="25">
        <v>6128</v>
      </c>
      <c r="F6" s="25">
        <v>6335</v>
      </c>
      <c r="G6" s="25">
        <v>6502</v>
      </c>
      <c r="H6" s="25">
        <v>6636</v>
      </c>
      <c r="I6" s="25">
        <v>6719</v>
      </c>
      <c r="J6" s="26">
        <v>6863</v>
      </c>
      <c r="K6" s="26">
        <v>6946</v>
      </c>
      <c r="L6" s="26">
        <v>7000</v>
      </c>
      <c r="M6" s="26">
        <v>7092</v>
      </c>
      <c r="N6" s="26">
        <v>7139</v>
      </c>
      <c r="O6" s="26">
        <v>7177</v>
      </c>
      <c r="P6" s="26">
        <v>7204</v>
      </c>
      <c r="Q6" s="26">
        <v>7222</v>
      </c>
      <c r="R6" s="26">
        <v>7264</v>
      </c>
      <c r="S6" s="26">
        <v>7280</v>
      </c>
      <c r="T6"/>
      <c r="U6"/>
      <c r="V6"/>
      <c r="W6"/>
    </row>
    <row r="7" spans="1:23" ht="13.5" customHeight="1" x14ac:dyDescent="0.25">
      <c r="A7" s="31" t="s">
        <v>5</v>
      </c>
      <c r="B7" s="5" t="s">
        <v>3</v>
      </c>
      <c r="C7" s="25">
        <v>1475</v>
      </c>
      <c r="D7" s="25">
        <v>1632</v>
      </c>
      <c r="E7" s="25">
        <v>1659</v>
      </c>
      <c r="F7" s="25">
        <v>1853</v>
      </c>
      <c r="G7" s="25">
        <v>2098</v>
      </c>
      <c r="H7" s="25">
        <v>2204</v>
      </c>
      <c r="I7" s="25">
        <v>2249</v>
      </c>
      <c r="J7" s="26">
        <v>2411</v>
      </c>
      <c r="K7" s="26">
        <v>2595</v>
      </c>
      <c r="L7" s="26">
        <v>2735</v>
      </c>
      <c r="M7" s="26">
        <v>2855</v>
      </c>
      <c r="N7" s="26">
        <v>2926</v>
      </c>
      <c r="O7" s="26">
        <v>3702</v>
      </c>
      <c r="P7" s="26">
        <v>3088</v>
      </c>
      <c r="Q7" s="26">
        <v>3151</v>
      </c>
      <c r="R7" s="26">
        <v>3284</v>
      </c>
      <c r="S7" s="26">
        <v>3426</v>
      </c>
      <c r="T7"/>
      <c r="U7"/>
      <c r="V7"/>
      <c r="W7"/>
    </row>
    <row r="8" spans="1:23" ht="13.5" customHeight="1" x14ac:dyDescent="0.25">
      <c r="A8" s="31" t="s">
        <v>31</v>
      </c>
      <c r="B8" s="5" t="s">
        <v>3</v>
      </c>
      <c r="C8" s="25">
        <v>471</v>
      </c>
      <c r="D8" s="25">
        <v>636</v>
      </c>
      <c r="E8" s="25">
        <v>970</v>
      </c>
      <c r="F8" s="25">
        <v>1643</v>
      </c>
      <c r="G8" s="25">
        <v>2349</v>
      </c>
      <c r="H8" s="25">
        <v>2940</v>
      </c>
      <c r="I8" s="25">
        <v>3543</v>
      </c>
      <c r="J8" s="26">
        <v>4254</v>
      </c>
      <c r="K8" s="26">
        <v>4750</v>
      </c>
      <c r="L8" s="26">
        <v>5175</v>
      </c>
      <c r="M8" s="26">
        <v>5661</v>
      </c>
      <c r="N8" s="26">
        <v>6113</v>
      </c>
      <c r="O8" s="26">
        <v>6683</v>
      </c>
      <c r="P8" s="26">
        <v>7086</v>
      </c>
      <c r="Q8" s="26">
        <v>7632</v>
      </c>
      <c r="R8" s="26">
        <v>8583</v>
      </c>
      <c r="S8" s="26">
        <v>9568</v>
      </c>
      <c r="T8"/>
      <c r="U8"/>
      <c r="V8"/>
      <c r="W8"/>
    </row>
    <row r="9" spans="1:23" ht="13.5" customHeight="1" x14ac:dyDescent="0.25">
      <c r="A9" s="31" t="s">
        <v>30</v>
      </c>
      <c r="B9" s="5" t="s">
        <v>3</v>
      </c>
      <c r="C9" s="25">
        <v>590</v>
      </c>
      <c r="D9" s="25">
        <v>738</v>
      </c>
      <c r="E9" s="25">
        <v>950</v>
      </c>
      <c r="F9" s="25">
        <v>1232</v>
      </c>
      <c r="G9" s="25">
        <v>1439</v>
      </c>
      <c r="H9" s="25">
        <v>1744</v>
      </c>
      <c r="I9" s="25">
        <v>1958</v>
      </c>
      <c r="J9" s="26">
        <v>2232</v>
      </c>
      <c r="K9" s="26">
        <v>2506</v>
      </c>
      <c r="L9" s="26">
        <v>2694</v>
      </c>
      <c r="M9" s="26">
        <v>2880</v>
      </c>
      <c r="N9" s="26">
        <v>3035</v>
      </c>
      <c r="O9" s="26">
        <v>3223</v>
      </c>
      <c r="P9" s="26">
        <v>3412</v>
      </c>
      <c r="Q9" s="26">
        <v>3677</v>
      </c>
      <c r="R9" s="26">
        <v>4083</v>
      </c>
      <c r="S9" s="26">
        <v>4438</v>
      </c>
      <c r="T9"/>
      <c r="U9"/>
      <c r="V9"/>
      <c r="W9"/>
    </row>
    <row r="10" spans="1:23" ht="13.5" customHeight="1" x14ac:dyDescent="0.25">
      <c r="A10" s="31" t="s">
        <v>29</v>
      </c>
      <c r="B10" s="5" t="s">
        <v>3</v>
      </c>
      <c r="C10" s="25">
        <v>99</v>
      </c>
      <c r="D10" s="25">
        <v>186</v>
      </c>
      <c r="E10" s="25">
        <v>395</v>
      </c>
      <c r="F10" s="25">
        <v>670</v>
      </c>
      <c r="G10" s="25">
        <v>923</v>
      </c>
      <c r="H10" s="25">
        <v>1162</v>
      </c>
      <c r="I10" s="25">
        <v>1354</v>
      </c>
      <c r="J10" s="26">
        <v>1662</v>
      </c>
      <c r="K10" s="26">
        <v>1900</v>
      </c>
      <c r="L10" s="26">
        <v>2038</v>
      </c>
      <c r="M10" s="26">
        <v>2183</v>
      </c>
      <c r="N10" s="26">
        <v>2276</v>
      </c>
      <c r="O10" s="26">
        <v>2375</v>
      </c>
      <c r="P10" s="26">
        <v>2415</v>
      </c>
      <c r="Q10" s="26">
        <v>2483</v>
      </c>
      <c r="R10" s="26">
        <v>2578</v>
      </c>
      <c r="S10" s="26">
        <v>2679</v>
      </c>
      <c r="T10"/>
      <c r="U10"/>
      <c r="V10"/>
      <c r="W10"/>
    </row>
    <row r="11" spans="1:23" ht="13.5" customHeight="1" x14ac:dyDescent="0.25">
      <c r="A11" s="31" t="s">
        <v>7</v>
      </c>
      <c r="B11" s="5" t="s">
        <v>3</v>
      </c>
      <c r="C11" s="25">
        <v>423</v>
      </c>
      <c r="D11" s="25">
        <v>438</v>
      </c>
      <c r="E11" s="25">
        <v>453</v>
      </c>
      <c r="F11" s="25">
        <v>459</v>
      </c>
      <c r="G11" s="25">
        <v>462</v>
      </c>
      <c r="H11" s="25">
        <v>475</v>
      </c>
      <c r="I11" s="25">
        <v>493</v>
      </c>
      <c r="J11" s="26">
        <v>497</v>
      </c>
      <c r="K11" s="26">
        <v>509</v>
      </c>
      <c r="L11" s="26">
        <v>530</v>
      </c>
      <c r="M11" s="26">
        <v>579</v>
      </c>
      <c r="N11" s="26">
        <v>558</v>
      </c>
      <c r="O11" s="26">
        <v>560</v>
      </c>
      <c r="P11" s="26">
        <v>564</v>
      </c>
      <c r="Q11" s="26">
        <v>572</v>
      </c>
      <c r="R11" s="26">
        <v>574</v>
      </c>
      <c r="S11" s="26">
        <v>576</v>
      </c>
      <c r="T11"/>
      <c r="U11"/>
      <c r="V11"/>
      <c r="W11"/>
    </row>
    <row r="12" spans="1:23" ht="13.5" customHeight="1" x14ac:dyDescent="0.25">
      <c r="A12" s="31" t="s">
        <v>8</v>
      </c>
      <c r="B12" s="5" t="s">
        <v>3</v>
      </c>
      <c r="C12" s="25">
        <v>46</v>
      </c>
      <c r="D12" s="25">
        <v>46</v>
      </c>
      <c r="E12" s="25">
        <v>46</v>
      </c>
      <c r="F12" s="25">
        <v>46</v>
      </c>
      <c r="G12" s="25">
        <v>46</v>
      </c>
      <c r="H12" s="25">
        <v>46</v>
      </c>
      <c r="I12" s="25">
        <v>47</v>
      </c>
      <c r="J12" s="26">
        <v>47</v>
      </c>
      <c r="K12" s="26">
        <v>47</v>
      </c>
      <c r="L12" s="26">
        <v>47</v>
      </c>
      <c r="M12" s="26">
        <v>47</v>
      </c>
      <c r="N12" s="26">
        <v>47</v>
      </c>
      <c r="O12" s="26">
        <v>47</v>
      </c>
      <c r="P12" s="26">
        <v>47</v>
      </c>
      <c r="Q12" s="26">
        <v>47</v>
      </c>
      <c r="R12" s="26">
        <v>47</v>
      </c>
      <c r="S12" s="26">
        <v>47</v>
      </c>
      <c r="T12"/>
      <c r="U12"/>
      <c r="V12"/>
      <c r="W12"/>
    </row>
    <row r="13" spans="1:23" ht="13.5" customHeight="1" x14ac:dyDescent="0.25">
      <c r="A13" s="31" t="s">
        <v>18</v>
      </c>
      <c r="B13" s="5" t="s">
        <v>10</v>
      </c>
      <c r="C13" s="25">
        <v>33481</v>
      </c>
      <c r="D13" s="25">
        <v>33411</v>
      </c>
      <c r="E13" s="25">
        <v>33260</v>
      </c>
      <c r="F13" s="25">
        <v>33295</v>
      </c>
      <c r="G13" s="25">
        <v>33266</v>
      </c>
      <c r="H13" s="25">
        <v>33237</v>
      </c>
      <c r="I13" s="25">
        <v>33170</v>
      </c>
      <c r="J13" s="26">
        <v>33151</v>
      </c>
      <c r="K13" s="65">
        <v>32995</v>
      </c>
      <c r="L13" s="65">
        <v>32910</v>
      </c>
      <c r="M13" s="65">
        <v>32889</v>
      </c>
      <c r="N13" s="65">
        <v>32850</v>
      </c>
      <c r="O13" s="65">
        <v>32848</v>
      </c>
      <c r="P13" s="65">
        <v>32820</v>
      </c>
      <c r="Q13" s="65">
        <v>32802</v>
      </c>
      <c r="R13" s="65">
        <v>29343</v>
      </c>
      <c r="S13" s="65">
        <v>29134</v>
      </c>
      <c r="T13" s="66"/>
      <c r="U13"/>
      <c r="V13"/>
      <c r="W13"/>
    </row>
    <row r="14" spans="1:23" s="4" customFormat="1" ht="14.25" customHeight="1" x14ac:dyDescent="0.25">
      <c r="A14" s="31" t="s">
        <v>19</v>
      </c>
      <c r="B14" s="6" t="s">
        <v>10</v>
      </c>
      <c r="C14" s="27">
        <v>192</v>
      </c>
      <c r="D14" s="27">
        <v>192</v>
      </c>
      <c r="E14" s="27">
        <v>192</v>
      </c>
      <c r="F14" s="27">
        <v>192</v>
      </c>
      <c r="G14" s="27">
        <v>192</v>
      </c>
      <c r="H14" s="27">
        <v>192</v>
      </c>
      <c r="I14" s="27">
        <v>206</v>
      </c>
      <c r="J14" s="28">
        <v>206</v>
      </c>
      <c r="K14" s="65">
        <v>203</v>
      </c>
      <c r="L14" s="65">
        <v>203</v>
      </c>
      <c r="M14" s="65">
        <v>203</v>
      </c>
      <c r="N14" s="65">
        <v>203</v>
      </c>
      <c r="O14" s="65">
        <v>203</v>
      </c>
      <c r="P14" s="65">
        <v>203</v>
      </c>
      <c r="Q14" s="65">
        <v>203</v>
      </c>
      <c r="R14" s="65">
        <v>203</v>
      </c>
      <c r="S14" s="65">
        <v>203</v>
      </c>
    </row>
    <row r="15" spans="1:23" s="4" customFormat="1" ht="14.25" customHeight="1" x14ac:dyDescent="0.25">
      <c r="A15" s="31" t="s">
        <v>9</v>
      </c>
      <c r="B15" s="5" t="s">
        <v>10</v>
      </c>
      <c r="C15" s="25">
        <v>38</v>
      </c>
      <c r="D15" s="25">
        <v>40</v>
      </c>
      <c r="E15" s="25">
        <v>52</v>
      </c>
      <c r="F15" s="25">
        <v>52</v>
      </c>
      <c r="G15" s="25">
        <v>52</v>
      </c>
      <c r="H15" s="25">
        <v>52</v>
      </c>
      <c r="I15" s="25">
        <v>47</v>
      </c>
      <c r="J15" s="26">
        <v>47</v>
      </c>
      <c r="K15" s="26">
        <v>47</v>
      </c>
      <c r="L15" s="26">
        <v>46</v>
      </c>
      <c r="M15" s="26">
        <v>46</v>
      </c>
      <c r="N15" s="26">
        <v>46</v>
      </c>
      <c r="O15" s="26">
        <v>45</v>
      </c>
      <c r="P15" s="26">
        <v>44</v>
      </c>
      <c r="Q15" s="26">
        <v>43</v>
      </c>
      <c r="R15" s="26">
        <v>43</v>
      </c>
      <c r="S15" s="26">
        <v>39</v>
      </c>
    </row>
    <row r="16" spans="1:23" s="4" customFormat="1" ht="14.25" customHeight="1" x14ac:dyDescent="0.25">
      <c r="A16" s="31" t="s">
        <v>11</v>
      </c>
      <c r="B16" s="5" t="s">
        <v>10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2</v>
      </c>
      <c r="I16" s="25">
        <v>892</v>
      </c>
      <c r="J16" s="26">
        <v>892</v>
      </c>
      <c r="K16" s="26">
        <v>907</v>
      </c>
      <c r="L16" s="26">
        <v>971</v>
      </c>
      <c r="M16" s="26">
        <v>1199</v>
      </c>
      <c r="N16" s="26">
        <v>1243</v>
      </c>
      <c r="O16" s="26">
        <v>1468</v>
      </c>
      <c r="P16" s="26">
        <v>1565</v>
      </c>
      <c r="Q16" s="26">
        <v>1846</v>
      </c>
      <c r="R16" s="26">
        <v>1982</v>
      </c>
      <c r="S16" s="26">
        <v>2007</v>
      </c>
    </row>
    <row r="17" spans="1:24" ht="12.75" customHeight="1" x14ac:dyDescent="0.25">
      <c r="A17" s="12" t="s">
        <v>12</v>
      </c>
      <c r="B17" s="5" t="s">
        <v>13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1</v>
      </c>
      <c r="J17" s="26">
        <v>1</v>
      </c>
      <c r="K17" s="26">
        <v>1</v>
      </c>
      <c r="L17" s="26">
        <v>1</v>
      </c>
      <c r="M17" s="26">
        <v>1</v>
      </c>
      <c r="N17" s="26">
        <v>1</v>
      </c>
      <c r="O17" s="26">
        <v>1</v>
      </c>
      <c r="P17" s="26">
        <v>1</v>
      </c>
      <c r="Q17" s="26">
        <v>1</v>
      </c>
      <c r="R17" s="26">
        <v>1</v>
      </c>
      <c r="S17" s="26">
        <v>1</v>
      </c>
      <c r="T17"/>
      <c r="U17"/>
      <c r="V17"/>
      <c r="W17"/>
    </row>
    <row r="18" spans="1:24" ht="12.75" customHeight="1" x14ac:dyDescent="0.25">
      <c r="A18" s="12" t="s">
        <v>32</v>
      </c>
      <c r="B18" s="52"/>
      <c r="C18" s="56">
        <f>C38</f>
        <v>0.24491636602164643</v>
      </c>
      <c r="D18" s="56">
        <f t="shared" ref="D18:J18" si="0">D38</f>
        <v>0.24637756191634902</v>
      </c>
      <c r="E18" s="56">
        <f t="shared" si="0"/>
        <v>0.24774703999690062</v>
      </c>
      <c r="F18" s="56">
        <f t="shared" si="0"/>
        <v>0.25100207830503157</v>
      </c>
      <c r="G18" s="56">
        <f t="shared" si="0"/>
        <v>0.25417893554463078</v>
      </c>
      <c r="H18" s="56">
        <f t="shared" si="0"/>
        <v>0.2568251495901156</v>
      </c>
      <c r="I18" s="56">
        <f t="shared" si="0"/>
        <v>0.26043581835265717</v>
      </c>
      <c r="J18" s="57">
        <f t="shared" si="0"/>
        <v>0.26341952346453124</v>
      </c>
      <c r="K18" s="57">
        <f t="shared" ref="K18:L18" si="1">J38</f>
        <v>0.26341952346453124</v>
      </c>
      <c r="L18" s="57">
        <f t="shared" si="1"/>
        <v>0.2655008152707467</v>
      </c>
      <c r="M18" s="57">
        <f t="shared" ref="M18:S18" si="2">K38</f>
        <v>0.2655008152707467</v>
      </c>
      <c r="N18" s="57">
        <f t="shared" si="2"/>
        <v>0.26714919936656928</v>
      </c>
      <c r="O18" s="57">
        <f t="shared" si="2"/>
        <v>0.26955153857943226</v>
      </c>
      <c r="P18" s="57">
        <f t="shared" si="2"/>
        <v>0.27126595318978658</v>
      </c>
      <c r="Q18" s="57">
        <f t="shared" si="2"/>
        <v>0.27519404585609969</v>
      </c>
      <c r="R18" s="57">
        <f t="shared" si="2"/>
        <v>0.27531682585052242</v>
      </c>
      <c r="S18" s="57">
        <f t="shared" si="2"/>
        <v>0.27871670619550565</v>
      </c>
      <c r="T18"/>
      <c r="U18"/>
      <c r="V18"/>
      <c r="W18"/>
    </row>
    <row r="19" spans="1:24" ht="12.75" customHeight="1" x14ac:dyDescent="0.25">
      <c r="A19" s="54" t="s">
        <v>48</v>
      </c>
      <c r="B19" s="55"/>
      <c r="C19" s="56">
        <v>0.3</v>
      </c>
      <c r="D19" s="56">
        <v>0.3</v>
      </c>
      <c r="E19" s="56">
        <v>0.3</v>
      </c>
      <c r="F19" s="56">
        <v>0.3</v>
      </c>
      <c r="G19" s="56">
        <v>0.3</v>
      </c>
      <c r="H19" s="56">
        <v>0.3</v>
      </c>
      <c r="I19" s="56">
        <v>0.3</v>
      </c>
      <c r="J19" s="57">
        <v>0.3</v>
      </c>
      <c r="K19" s="57">
        <v>0.3</v>
      </c>
      <c r="L19" s="57">
        <v>0.3</v>
      </c>
      <c r="M19" s="57">
        <v>0.3</v>
      </c>
      <c r="N19" s="57">
        <v>0.3</v>
      </c>
      <c r="O19" s="57">
        <v>0.3</v>
      </c>
      <c r="P19" s="57">
        <v>0.3</v>
      </c>
      <c r="Q19" s="57">
        <v>0.3</v>
      </c>
      <c r="R19" s="57">
        <v>0.3</v>
      </c>
      <c r="S19" s="57">
        <v>0.3</v>
      </c>
      <c r="T19" s="60" t="s">
        <v>49</v>
      </c>
      <c r="U19" s="61">
        <f>M21*M19</f>
        <v>140935.19999999998</v>
      </c>
      <c r="V19"/>
      <c r="W19"/>
    </row>
    <row r="20" spans="1:24" s="7" customFormat="1" ht="31.5" customHeight="1" x14ac:dyDescent="0.25">
      <c r="A20" s="70" t="s">
        <v>36</v>
      </c>
      <c r="B20" s="71"/>
      <c r="C20" s="21">
        <f t="shared" ref="C20:J20" si="3">SUM(C5:C17)</f>
        <v>113506</v>
      </c>
      <c r="D20" s="21">
        <f t="shared" si="3"/>
        <v>114213</v>
      </c>
      <c r="E20" s="21">
        <f t="shared" si="3"/>
        <v>115106</v>
      </c>
      <c r="F20" s="21">
        <f t="shared" si="3"/>
        <v>116787</v>
      </c>
      <c r="G20" s="21">
        <f t="shared" si="3"/>
        <v>118348</v>
      </c>
      <c r="H20" s="21">
        <f t="shared" si="3"/>
        <v>119708</v>
      </c>
      <c r="I20" s="21">
        <f t="shared" si="3"/>
        <v>121679</v>
      </c>
      <c r="J20" s="22">
        <f t="shared" si="3"/>
        <v>123259</v>
      </c>
      <c r="K20" s="22">
        <f t="shared" ref="K20:M20" si="4">SUM(K5:K17)</f>
        <v>124402</v>
      </c>
      <c r="L20" s="22">
        <f t="shared" ref="L20" si="5">SUM(L5:L17)</f>
        <v>125344</v>
      </c>
      <c r="M20" s="22">
        <f t="shared" si="4"/>
        <v>126631</v>
      </c>
      <c r="N20" s="22">
        <f t="shared" ref="N20:O20" si="6">SUM(N5:N17)</f>
        <v>127444</v>
      </c>
      <c r="O20" s="22">
        <f t="shared" si="6"/>
        <v>129339</v>
      </c>
      <c r="P20" s="22">
        <f t="shared" ref="P20:Q20" si="7">SUM(P5:P17)</f>
        <v>129457</v>
      </c>
      <c r="Q20" s="22">
        <f t="shared" si="7"/>
        <v>130678</v>
      </c>
      <c r="R20" s="22">
        <f t="shared" ref="R20:S20" si="8">SUM(R5:R17)</f>
        <v>128962</v>
      </c>
      <c r="S20" s="22">
        <f t="shared" si="8"/>
        <v>130417</v>
      </c>
    </row>
    <row r="21" spans="1:24" s="7" customFormat="1" ht="35.25" customHeight="1" thickBot="1" x14ac:dyDescent="0.3">
      <c r="A21" s="72" t="s">
        <v>37</v>
      </c>
      <c r="B21" s="73"/>
      <c r="C21" s="23">
        <v>463448</v>
      </c>
      <c r="D21" s="23">
        <v>463569</v>
      </c>
      <c r="E21" s="23">
        <v>464611</v>
      </c>
      <c r="F21" s="23">
        <v>465283</v>
      </c>
      <c r="G21" s="23">
        <v>465609</v>
      </c>
      <c r="H21" s="23">
        <v>466107</v>
      </c>
      <c r="I21" s="23">
        <v>467213</v>
      </c>
      <c r="J21" s="24">
        <v>467919</v>
      </c>
      <c r="K21" s="24">
        <v>468556</v>
      </c>
      <c r="L21" s="24">
        <v>469191</v>
      </c>
      <c r="M21" s="24">
        <v>469784</v>
      </c>
      <c r="N21" s="24">
        <v>469812</v>
      </c>
      <c r="O21" s="24">
        <v>469992</v>
      </c>
      <c r="P21" s="24">
        <v>470211</v>
      </c>
      <c r="Q21" s="24">
        <v>468856</v>
      </c>
      <c r="R21" s="24">
        <v>471444</v>
      </c>
      <c r="S21" s="24">
        <v>471619</v>
      </c>
    </row>
    <row r="22" spans="1:24" ht="12.75" customHeight="1" x14ac:dyDescent="0.25">
      <c r="F22" s="33"/>
      <c r="G22" s="33"/>
      <c r="H22" s="33"/>
      <c r="I22" s="33"/>
      <c r="X22" s="1"/>
    </row>
    <row r="23" spans="1:24" ht="12.75" customHeight="1" thickBot="1" x14ac:dyDescent="0.3">
      <c r="X23" s="1"/>
    </row>
    <row r="24" spans="1:24" ht="18" customHeight="1" x14ac:dyDescent="0.25">
      <c r="A24" s="50" t="s">
        <v>35</v>
      </c>
      <c r="B24" s="9" t="s">
        <v>1</v>
      </c>
      <c r="C24" s="9" t="s">
        <v>21</v>
      </c>
      <c r="D24" s="9" t="s">
        <v>22</v>
      </c>
      <c r="E24" s="9" t="s">
        <v>23</v>
      </c>
      <c r="F24" s="9" t="s">
        <v>24</v>
      </c>
      <c r="G24" s="9" t="s">
        <v>26</v>
      </c>
      <c r="H24" s="9" t="s">
        <v>27</v>
      </c>
      <c r="I24" s="9" t="s">
        <v>28</v>
      </c>
      <c r="J24" s="10" t="s">
        <v>25</v>
      </c>
      <c r="K24" s="10" t="s">
        <v>50</v>
      </c>
      <c r="L24" s="10" t="s">
        <v>51</v>
      </c>
      <c r="M24" s="10" t="s">
        <v>52</v>
      </c>
      <c r="N24" s="10" t="s">
        <v>53</v>
      </c>
      <c r="O24" s="10" t="s">
        <v>55</v>
      </c>
      <c r="P24" s="10" t="s">
        <v>56</v>
      </c>
      <c r="Q24" s="10" t="s">
        <v>57</v>
      </c>
      <c r="R24" s="10" t="s">
        <v>58</v>
      </c>
      <c r="S24" s="10" t="str">
        <f>S4</f>
        <v>2023 Q2</v>
      </c>
    </row>
    <row r="25" spans="1:24" ht="12.75" customHeight="1" x14ac:dyDescent="0.25">
      <c r="A25" s="31" t="s">
        <v>2</v>
      </c>
      <c r="B25" s="32" t="s">
        <v>3</v>
      </c>
      <c r="C25" s="38">
        <f t="shared" ref="C25:J25" si="9">C5/C21</f>
        <v>0.15308513576496177</v>
      </c>
      <c r="D25" s="38">
        <f t="shared" si="9"/>
        <v>0.15313362196350488</v>
      </c>
      <c r="E25" s="38">
        <f t="shared" si="9"/>
        <v>0.15281816401247494</v>
      </c>
      <c r="F25" s="38">
        <f t="shared" si="9"/>
        <v>0.1526167945100079</v>
      </c>
      <c r="G25" s="38">
        <f t="shared" si="9"/>
        <v>0.15252926811981726</v>
      </c>
      <c r="H25" s="38">
        <f t="shared" si="9"/>
        <v>0.15236415672796161</v>
      </c>
      <c r="I25" s="38">
        <f t="shared" si="9"/>
        <v>0.15196494960542622</v>
      </c>
      <c r="J25" s="39">
        <f t="shared" si="9"/>
        <v>0.15172711516309448</v>
      </c>
      <c r="K25" s="39">
        <f t="shared" ref="K25:M25" si="10">K5/K21</f>
        <v>0.15152084275945671</v>
      </c>
      <c r="L25" s="39">
        <f t="shared" si="10"/>
        <v>0.15131151279542873</v>
      </c>
      <c r="M25" s="39">
        <f t="shared" si="10"/>
        <v>0.15112477223575091</v>
      </c>
      <c r="N25" s="39">
        <f t="shared" ref="N25:O25" si="11">N5/N21</f>
        <v>0.15113917907588567</v>
      </c>
      <c r="O25" s="39">
        <f t="shared" si="11"/>
        <v>0.15108129500076597</v>
      </c>
      <c r="P25" s="39">
        <f t="shared" ref="P25:Q25" si="12">P5/P21</f>
        <v>0.15101305584088845</v>
      </c>
      <c r="Q25" s="39">
        <f t="shared" si="12"/>
        <v>0.15143028989711127</v>
      </c>
      <c r="R25" s="39">
        <f t="shared" ref="R25:S25" si="13">R5/R21</f>
        <v>0.15055234555959987</v>
      </c>
      <c r="S25" s="39">
        <f t="shared" si="13"/>
        <v>0.15058553620613249</v>
      </c>
    </row>
    <row r="26" spans="1:24" s="1" customFormat="1" ht="12.75" customHeight="1" x14ac:dyDescent="0.25">
      <c r="A26" s="31" t="s">
        <v>4</v>
      </c>
      <c r="B26" s="32" t="s">
        <v>3</v>
      </c>
      <c r="C26" s="38">
        <f t="shared" ref="C26:J26" si="14">C6/C21</f>
        <v>1.2394054996461307E-2</v>
      </c>
      <c r="D26" s="38">
        <f t="shared" si="14"/>
        <v>1.2740282460647713E-2</v>
      </c>
      <c r="E26" s="38">
        <f t="shared" si="14"/>
        <v>1.3189528444225385E-2</v>
      </c>
      <c r="F26" s="38">
        <f t="shared" si="14"/>
        <v>1.3615369570777355E-2</v>
      </c>
      <c r="G26" s="38">
        <f t="shared" si="14"/>
        <v>1.3964506699827538E-2</v>
      </c>
      <c r="H26" s="38">
        <f t="shared" si="14"/>
        <v>1.4237074319845014E-2</v>
      </c>
      <c r="I26" s="38">
        <f t="shared" si="14"/>
        <v>1.4381021076040265E-2</v>
      </c>
      <c r="J26" s="39">
        <f t="shared" si="14"/>
        <v>1.4667068445607039E-2</v>
      </c>
      <c r="K26" s="39">
        <f t="shared" ref="K26:M26" si="15">K6/K21</f>
        <v>1.4824268603966228E-2</v>
      </c>
      <c r="L26" s="39">
        <f t="shared" si="15"/>
        <v>1.4919297258472563E-2</v>
      </c>
      <c r="M26" s="39">
        <f t="shared" si="15"/>
        <v>1.5096299575975343E-2</v>
      </c>
      <c r="N26" s="39">
        <f t="shared" ref="N26:O26" si="16">N6/N21</f>
        <v>1.5195439878078891E-2</v>
      </c>
      <c r="O26" s="39">
        <f t="shared" si="16"/>
        <v>1.5270472688896832E-2</v>
      </c>
      <c r="P26" s="39">
        <f t="shared" ref="P26:Q26" si="17">P6/P21</f>
        <v>1.5320781521487163E-2</v>
      </c>
      <c r="Q26" s="39">
        <f t="shared" si="17"/>
        <v>1.5403450099817428E-2</v>
      </c>
      <c r="R26" s="39">
        <f t="shared" ref="R26:S26" si="18">R6/R21</f>
        <v>1.5407980587301992E-2</v>
      </c>
      <c r="S26" s="39">
        <f t="shared" si="18"/>
        <v>1.5436188957611971E-2</v>
      </c>
    </row>
    <row r="27" spans="1:24" s="1" customFormat="1" ht="12.75" customHeight="1" x14ac:dyDescent="0.25">
      <c r="A27" s="31" t="s">
        <v>5</v>
      </c>
      <c r="B27" s="32" t="s">
        <v>3</v>
      </c>
      <c r="C27" s="38">
        <f t="shared" ref="C27:J27" si="19">C7/C21</f>
        <v>3.1826655849199912E-3</v>
      </c>
      <c r="D27" s="38">
        <f t="shared" si="19"/>
        <v>3.5205115096134556E-3</v>
      </c>
      <c r="E27" s="38">
        <f t="shared" si="19"/>
        <v>3.570729061515978E-3</v>
      </c>
      <c r="F27" s="38">
        <f t="shared" si="19"/>
        <v>3.9825224648224839E-3</v>
      </c>
      <c r="G27" s="38">
        <f t="shared" si="19"/>
        <v>4.5059266466069168E-3</v>
      </c>
      <c r="H27" s="38">
        <f t="shared" si="19"/>
        <v>4.7285279989358669E-3</v>
      </c>
      <c r="I27" s="38">
        <f t="shared" si="19"/>
        <v>4.8136503051070924E-3</v>
      </c>
      <c r="J27" s="39">
        <f t="shared" si="19"/>
        <v>5.1526011980706065E-3</v>
      </c>
      <c r="K27" s="39">
        <f t="shared" ref="K27:M27" si="20">K7/K21</f>
        <v>5.5382921144964533E-3</v>
      </c>
      <c r="L27" s="39">
        <f t="shared" si="20"/>
        <v>5.8291825717032087E-3</v>
      </c>
      <c r="M27" s="39">
        <f t="shared" si="20"/>
        <v>6.077261039115849E-3</v>
      </c>
      <c r="N27" s="39">
        <f t="shared" ref="N27:O27" si="21">N7/N21</f>
        <v>6.2280231241432747E-3</v>
      </c>
      <c r="O27" s="39">
        <f t="shared" si="21"/>
        <v>7.8767298166777314E-3</v>
      </c>
      <c r="P27" s="39">
        <f t="shared" ref="P27:Q27" si="22">P7/P21</f>
        <v>6.5672644833914984E-3</v>
      </c>
      <c r="Q27" s="39">
        <f t="shared" si="22"/>
        <v>6.7206135785827636E-3</v>
      </c>
      <c r="R27" s="39">
        <f t="shared" ref="R27:S27" si="23">R7/R21</f>
        <v>6.9658326333562415E-3</v>
      </c>
      <c r="S27" s="39">
        <f t="shared" si="23"/>
        <v>7.2643383748322273E-3</v>
      </c>
    </row>
    <row r="28" spans="1:24" s="1" customFormat="1" ht="12.75" customHeight="1" x14ac:dyDescent="0.25">
      <c r="A28" s="31" t="s">
        <v>31</v>
      </c>
      <c r="B28" s="32" t="s">
        <v>3</v>
      </c>
      <c r="C28" s="38">
        <f t="shared" ref="C28:J28" si="24">C8/C21</f>
        <v>1.0162952477947903E-3</v>
      </c>
      <c r="D28" s="38">
        <f t="shared" si="24"/>
        <v>1.3719640441875968E-3</v>
      </c>
      <c r="E28" s="38">
        <f t="shared" si="24"/>
        <v>2.0877680468176603E-3</v>
      </c>
      <c r="F28" s="38">
        <f t="shared" si="24"/>
        <v>3.5311842470066605E-3</v>
      </c>
      <c r="G28" s="38">
        <f t="shared" si="24"/>
        <v>5.045005573345876E-3</v>
      </c>
      <c r="H28" s="38">
        <f t="shared" si="24"/>
        <v>6.307564572083234E-3</v>
      </c>
      <c r="I28" s="38">
        <f t="shared" si="24"/>
        <v>7.583265020451058E-3</v>
      </c>
      <c r="J28" s="39">
        <f t="shared" si="24"/>
        <v>9.0913170869317134E-3</v>
      </c>
      <c r="K28" s="39">
        <f t="shared" ref="K28:M28" si="25">K8/K21</f>
        <v>1.0137528918635126E-2</v>
      </c>
      <c r="L28" s="39">
        <f t="shared" si="25"/>
        <v>1.1029623330370787E-2</v>
      </c>
      <c r="M28" s="39">
        <f t="shared" si="25"/>
        <v>1.2050218823970164E-2</v>
      </c>
      <c r="N28" s="39">
        <f t="shared" ref="N28:O28" si="26">N8/N21</f>
        <v>1.3011587613768912E-2</v>
      </c>
      <c r="O28" s="39">
        <f t="shared" si="26"/>
        <v>1.4219390968356909E-2</v>
      </c>
      <c r="P28" s="39">
        <f t="shared" ref="P28:Q28" si="27">P8/P21</f>
        <v>1.5069830352756528E-2</v>
      </c>
      <c r="Q28" s="39">
        <f t="shared" si="27"/>
        <v>1.6277919019912296E-2</v>
      </c>
      <c r="R28" s="39">
        <f t="shared" ref="R28:S28" si="28">R8/R21</f>
        <v>1.8205767811235268E-2</v>
      </c>
      <c r="S28" s="39">
        <f t="shared" si="28"/>
        <v>2.0287562630004304E-2</v>
      </c>
    </row>
    <row r="29" spans="1:24" s="1" customFormat="1" ht="12.75" customHeight="1" x14ac:dyDescent="0.25">
      <c r="A29" s="31" t="s">
        <v>6</v>
      </c>
      <c r="B29" s="32" t="s">
        <v>3</v>
      </c>
      <c r="C29" s="38">
        <f t="shared" ref="C29:J29" si="29">C9/C21</f>
        <v>1.2730662339679965E-3</v>
      </c>
      <c r="D29" s="38">
        <f t="shared" si="29"/>
        <v>1.5919960135384376E-3</v>
      </c>
      <c r="E29" s="38">
        <f t="shared" si="29"/>
        <v>2.04472128296575E-3</v>
      </c>
      <c r="F29" s="38">
        <f t="shared" si="29"/>
        <v>2.6478508778528336E-3</v>
      </c>
      <c r="G29" s="38">
        <f t="shared" si="29"/>
        <v>3.0905759983161835E-3</v>
      </c>
      <c r="H29" s="38">
        <f t="shared" si="29"/>
        <v>3.7416301407187619E-3</v>
      </c>
      <c r="I29" s="38">
        <f t="shared" si="29"/>
        <v>4.190808046865134E-3</v>
      </c>
      <c r="J29" s="39">
        <f t="shared" si="29"/>
        <v>4.7700563559077529E-3</v>
      </c>
      <c r="K29" s="39">
        <f t="shared" ref="K29:M29" si="30">K9/K21</f>
        <v>5.3483468358104472E-3</v>
      </c>
      <c r="L29" s="39">
        <f t="shared" si="30"/>
        <v>5.7417981163321551E-3</v>
      </c>
      <c r="M29" s="39">
        <f t="shared" si="30"/>
        <v>6.1304769851676516E-3</v>
      </c>
      <c r="N29" s="39">
        <f t="shared" ref="N29:O29" si="31">N9/N21</f>
        <v>6.4600308208389735E-3</v>
      </c>
      <c r="O29" s="39">
        <f t="shared" si="31"/>
        <v>6.8575635329963065E-3</v>
      </c>
      <c r="P29" s="39">
        <f t="shared" ref="P29:Q29" si="32">P9/P21</f>
        <v>7.256316844990866E-3</v>
      </c>
      <c r="Q29" s="39">
        <f t="shared" si="32"/>
        <v>7.8424932175337417E-3</v>
      </c>
      <c r="R29" s="39">
        <f t="shared" ref="R29:S29" si="33">R9/R21</f>
        <v>8.6606256522513813E-3</v>
      </c>
      <c r="S29" s="39">
        <f t="shared" si="33"/>
        <v>9.4101382683903743E-3</v>
      </c>
    </row>
    <row r="30" spans="1:24" s="1" customFormat="1" ht="12.75" customHeight="1" x14ac:dyDescent="0.25">
      <c r="A30" s="31" t="s">
        <v>29</v>
      </c>
      <c r="B30" s="32" t="s">
        <v>3</v>
      </c>
      <c r="C30" s="38">
        <f t="shared" ref="C30:J30" si="34">C10/C21</f>
        <v>2.1361619858107058E-4</v>
      </c>
      <c r="D30" s="38">
        <f t="shared" si="34"/>
        <v>4.0123476763976885E-4</v>
      </c>
      <c r="E30" s="38">
        <f t="shared" si="34"/>
        <v>8.501735860752328E-4</v>
      </c>
      <c r="F30" s="38">
        <f t="shared" si="34"/>
        <v>1.4399838377933429E-3</v>
      </c>
      <c r="G30" s="38">
        <f t="shared" si="34"/>
        <v>1.9823499975301167E-3</v>
      </c>
      <c r="H30" s="38">
        <f t="shared" si="34"/>
        <v>2.4929898070614686E-3</v>
      </c>
      <c r="I30" s="38">
        <f t="shared" si="34"/>
        <v>2.8980357995175648E-3</v>
      </c>
      <c r="J30" s="39">
        <f t="shared" si="34"/>
        <v>3.5518968026517412E-3</v>
      </c>
      <c r="K30" s="39">
        <f t="shared" ref="K30:M30" si="35">K10/K21</f>
        <v>4.0550115674540506E-3</v>
      </c>
      <c r="L30" s="39">
        <f t="shared" si="35"/>
        <v>4.3436468303952973E-3</v>
      </c>
      <c r="M30" s="39">
        <f t="shared" si="35"/>
        <v>4.6468164092433968E-3</v>
      </c>
      <c r="N30" s="39">
        <f t="shared" ref="N30:O30" si="36">N10/N21</f>
        <v>4.8444909878845154E-3</v>
      </c>
      <c r="O30" s="39">
        <f t="shared" si="36"/>
        <v>5.0532775025957889E-3</v>
      </c>
      <c r="P30" s="39">
        <f t="shared" ref="P30:Q30" si="37">P10/P21</f>
        <v>5.1359921396989866E-3</v>
      </c>
      <c r="Q30" s="39">
        <f t="shared" si="37"/>
        <v>5.2958690941355127E-3</v>
      </c>
      <c r="R30" s="39">
        <f t="shared" ref="R30:S30" si="38">R10/R21</f>
        <v>5.4683058857467699E-3</v>
      </c>
      <c r="S30" s="39">
        <f t="shared" si="38"/>
        <v>5.6804327221761635E-3</v>
      </c>
    </row>
    <row r="31" spans="1:24" s="1" customFormat="1" ht="12.75" customHeight="1" x14ac:dyDescent="0.25">
      <c r="A31" s="31" t="s">
        <v>7</v>
      </c>
      <c r="B31" s="32" t="s">
        <v>3</v>
      </c>
      <c r="C31" s="38">
        <f t="shared" ref="C31:J31" si="39">C11/C21</f>
        <v>9.127237575736652E-4</v>
      </c>
      <c r="D31" s="38">
        <f t="shared" si="39"/>
        <v>9.4484316250655238E-4</v>
      </c>
      <c r="E31" s="38">
        <f t="shared" si="39"/>
        <v>9.750092012457734E-4</v>
      </c>
      <c r="F31" s="38">
        <f t="shared" si="39"/>
        <v>9.8649639036887233E-4</v>
      </c>
      <c r="G31" s="38">
        <f t="shared" si="39"/>
        <v>9.9224886116892072E-4</v>
      </c>
      <c r="H31" s="38">
        <f t="shared" si="39"/>
        <v>1.0190793101154884E-3</v>
      </c>
      <c r="I31" s="38">
        <f t="shared" si="39"/>
        <v>1.0551932416264101E-3</v>
      </c>
      <c r="J31" s="39">
        <f t="shared" si="39"/>
        <v>1.0621496455583124E-3</v>
      </c>
      <c r="K31" s="39">
        <f t="shared" ref="K31:M31" si="40">K11/K21</f>
        <v>1.0863162567547955E-3</v>
      </c>
      <c r="L31" s="39">
        <f t="shared" si="40"/>
        <v>1.1296039352843511E-3</v>
      </c>
      <c r="M31" s="39">
        <f t="shared" si="40"/>
        <v>1.2324813105597467E-3</v>
      </c>
      <c r="N31" s="39">
        <f t="shared" ref="N31:O31" si="41">N11/N21</f>
        <v>1.1877091262036731E-3</v>
      </c>
      <c r="O31" s="39">
        <f t="shared" si="41"/>
        <v>1.1915096427173228E-3</v>
      </c>
      <c r="P31" s="39">
        <f t="shared" ref="P31:Q31" si="42">P11/P21</f>
        <v>1.199461518339639E-3</v>
      </c>
      <c r="Q31" s="39">
        <f t="shared" si="42"/>
        <v>1.2199907860835737E-3</v>
      </c>
      <c r="R31" s="39">
        <f t="shared" ref="R31:S31" si="43">R11/R21</f>
        <v>1.2175359109459448E-3</v>
      </c>
      <c r="S31" s="39">
        <f t="shared" si="43"/>
        <v>1.2213248406022657E-3</v>
      </c>
    </row>
    <row r="32" spans="1:24" s="1" customFormat="1" ht="12.75" customHeight="1" x14ac:dyDescent="0.25">
      <c r="A32" s="31" t="s">
        <v>8</v>
      </c>
      <c r="B32" s="32" t="s">
        <v>3</v>
      </c>
      <c r="C32" s="38">
        <f t="shared" ref="C32:J32" si="44">C12/C21</f>
        <v>9.9256011461911579E-5</v>
      </c>
      <c r="D32" s="38">
        <f t="shared" si="44"/>
        <v>9.9230103824889072E-5</v>
      </c>
      <c r="E32" s="38">
        <f t="shared" si="44"/>
        <v>9.9007556859394204E-5</v>
      </c>
      <c r="F32" s="38">
        <f t="shared" si="44"/>
        <v>9.8864561997751905E-5</v>
      </c>
      <c r="G32" s="38">
        <f t="shared" si="44"/>
        <v>9.8795341155347087E-5</v>
      </c>
      <c r="H32" s="38">
        <f t="shared" si="44"/>
        <v>9.8689785821710468E-5</v>
      </c>
      <c r="I32" s="38">
        <f t="shared" si="44"/>
        <v>1.0059651593598637E-4</v>
      </c>
      <c r="J32" s="39">
        <f t="shared" si="44"/>
        <v>1.0044473509303961E-4</v>
      </c>
      <c r="K32" s="39">
        <f t="shared" ref="K32:M32" si="45">K12/K21</f>
        <v>1.0030818087912651E-4</v>
      </c>
      <c r="L32" s="39">
        <f t="shared" si="45"/>
        <v>1.0017242444974434E-4</v>
      </c>
      <c r="M32" s="39">
        <f t="shared" si="45"/>
        <v>1.0004597857738875E-4</v>
      </c>
      <c r="N32" s="39">
        <f t="shared" ref="N32:O32" si="46">N12/N21</f>
        <v>1.0004001600640257E-4</v>
      </c>
      <c r="O32" s="39">
        <f t="shared" si="46"/>
        <v>1.0000170215663246E-4</v>
      </c>
      <c r="P32" s="39">
        <f t="shared" ref="P32:Q32" si="47">P12/P21</f>
        <v>9.9955126528303257E-5</v>
      </c>
      <c r="Q32" s="39">
        <f t="shared" si="47"/>
        <v>1.0024399815721672E-4</v>
      </c>
      <c r="R32" s="39">
        <f t="shared" ref="R32:S32" si="48">R12/R21</f>
        <v>9.9693706993831719E-5</v>
      </c>
      <c r="S32" s="39">
        <f t="shared" si="48"/>
        <v>9.9656714424143213E-5</v>
      </c>
    </row>
    <row r="33" spans="1:19" s="1" customFormat="1" ht="12.75" customHeight="1" x14ac:dyDescent="0.25">
      <c r="A33" s="31" t="s">
        <v>18</v>
      </c>
      <c r="B33" s="32" t="s">
        <v>10</v>
      </c>
      <c r="C33" s="38">
        <f t="shared" ref="C33:J33" si="49">C13/C21</f>
        <v>7.2243272168614384E-2</v>
      </c>
      <c r="D33" s="38">
        <f t="shared" si="49"/>
        <v>7.2073413019421051E-2</v>
      </c>
      <c r="E33" s="38">
        <f t="shared" si="49"/>
        <v>7.1586768285727201E-2</v>
      </c>
      <c r="F33" s="38">
        <f t="shared" si="49"/>
        <v>7.1558599819894556E-2</v>
      </c>
      <c r="G33" s="38">
        <f t="shared" si="49"/>
        <v>7.1446213453777746E-2</v>
      </c>
      <c r="H33" s="38">
        <f t="shared" si="49"/>
        <v>7.1307661116438922E-2</v>
      </c>
      <c r="I33" s="38">
        <f t="shared" si="49"/>
        <v>7.0995456033971657E-2</v>
      </c>
      <c r="J33" s="39">
        <f t="shared" si="49"/>
        <v>7.0847732192965016E-2</v>
      </c>
      <c r="K33" s="39">
        <f t="shared" ref="K33:M33" si="50">K13/K21</f>
        <v>7.0418477193761264E-2</v>
      </c>
      <c r="L33" s="39">
        <f t="shared" si="50"/>
        <v>7.0142010396618867E-2</v>
      </c>
      <c r="M33" s="39">
        <f t="shared" si="50"/>
        <v>7.0008769987909336E-2</v>
      </c>
      <c r="N33" s="39">
        <f t="shared" ref="N33:O33" si="51">N13/N21</f>
        <v>6.9921585655538812E-2</v>
      </c>
      <c r="O33" s="39">
        <f t="shared" si="51"/>
        <v>6.9890551328533251E-2</v>
      </c>
      <c r="P33" s="39">
        <f t="shared" ref="P33:Q33" si="52">P13/P21</f>
        <v>6.9798452184232182E-2</v>
      </c>
      <c r="Q33" s="39">
        <f t="shared" si="52"/>
        <v>6.9961779309638775E-2</v>
      </c>
      <c r="R33" s="39">
        <f t="shared" ref="R33:S33" si="53">R13/R21</f>
        <v>6.2240690304680935E-2</v>
      </c>
      <c r="S33" s="39">
        <f t="shared" si="53"/>
        <v>6.1774440809212523E-2</v>
      </c>
    </row>
    <row r="34" spans="1:19" s="1" customFormat="1" ht="12.75" customHeight="1" x14ac:dyDescent="0.25">
      <c r="A34" s="31" t="s">
        <v>19</v>
      </c>
      <c r="B34" s="32" t="s">
        <v>10</v>
      </c>
      <c r="C34" s="38">
        <f t="shared" ref="C34:J34" si="54">C14/C21</f>
        <v>4.1428596088450052E-4</v>
      </c>
      <c r="D34" s="38">
        <f t="shared" si="54"/>
        <v>4.1417782466040653E-4</v>
      </c>
      <c r="E34" s="38">
        <f t="shared" si="54"/>
        <v>4.1324893297834103E-4</v>
      </c>
      <c r="F34" s="38">
        <f t="shared" si="54"/>
        <v>4.1265208486018188E-4</v>
      </c>
      <c r="G34" s="38">
        <f t="shared" si="54"/>
        <v>4.1236316308318781E-4</v>
      </c>
      <c r="H34" s="38">
        <f t="shared" si="54"/>
        <v>4.1192258429931326E-4</v>
      </c>
      <c r="I34" s="38">
        <f t="shared" si="54"/>
        <v>4.4091238899602534E-4</v>
      </c>
      <c r="J34" s="39">
        <f t="shared" si="54"/>
        <v>4.4024713679076936E-4</v>
      </c>
      <c r="K34" s="39">
        <f t="shared" ref="K34:M34" si="55">K14/K21</f>
        <v>4.3324597273324851E-4</v>
      </c>
      <c r="L34" s="39">
        <f t="shared" si="55"/>
        <v>4.326596204957043E-4</v>
      </c>
      <c r="M34" s="39">
        <f t="shared" si="55"/>
        <v>4.3211348194063657E-4</v>
      </c>
      <c r="N34" s="39">
        <f t="shared" ref="N34:O34" si="56">N14/N21</f>
        <v>4.3208772870850467E-4</v>
      </c>
      <c r="O34" s="39">
        <f t="shared" si="56"/>
        <v>4.3192224548502955E-4</v>
      </c>
      <c r="P34" s="39">
        <f t="shared" ref="P34:Q34" si="57">P14/P21</f>
        <v>4.3172107840948001E-4</v>
      </c>
      <c r="Q34" s="39">
        <f t="shared" si="57"/>
        <v>4.3296875799819133E-4</v>
      </c>
      <c r="R34" s="39">
        <f t="shared" ref="R34:S34" si="58">R14/R21</f>
        <v>4.3059196850527318E-4</v>
      </c>
      <c r="S34" s="39">
        <f t="shared" si="58"/>
        <v>4.3043219208725687E-4</v>
      </c>
    </row>
    <row r="35" spans="1:19" s="1" customFormat="1" ht="12.75" customHeight="1" x14ac:dyDescent="0.25">
      <c r="A35" s="31" t="s">
        <v>9</v>
      </c>
      <c r="B35" s="32" t="s">
        <v>10</v>
      </c>
      <c r="C35" s="38">
        <f t="shared" ref="C35:J35" si="59">C15/C21</f>
        <v>8.1994096425057393E-5</v>
      </c>
      <c r="D35" s="38">
        <f t="shared" si="59"/>
        <v>8.6287046804251361E-5</v>
      </c>
      <c r="E35" s="38">
        <f t="shared" si="59"/>
        <v>1.1192158601496736E-4</v>
      </c>
      <c r="F35" s="38">
        <f t="shared" si="59"/>
        <v>1.1175993964963258E-4</v>
      </c>
      <c r="G35" s="38">
        <f t="shared" si="59"/>
        <v>1.1168169000169671E-4</v>
      </c>
      <c r="H35" s="38">
        <f t="shared" si="59"/>
        <v>1.1156236658106401E-4</v>
      </c>
      <c r="I35" s="38">
        <f t="shared" si="59"/>
        <v>1.0059651593598637E-4</v>
      </c>
      <c r="J35" s="39">
        <f t="shared" si="59"/>
        <v>1.0044473509303961E-4</v>
      </c>
      <c r="K35" s="39">
        <f t="shared" ref="K35:M35" si="60">K15/K21</f>
        <v>1.0030818087912651E-4</v>
      </c>
      <c r="L35" s="39">
        <f t="shared" si="60"/>
        <v>9.8041096269962548E-5</v>
      </c>
      <c r="M35" s="39">
        <f t="shared" si="60"/>
        <v>9.7917340735316662E-5</v>
      </c>
      <c r="N35" s="39">
        <f t="shared" ref="N35:O35" si="61">N15/N21</f>
        <v>9.7911505027542929E-5</v>
      </c>
      <c r="O35" s="39">
        <f t="shared" si="61"/>
        <v>9.5746310575499157E-5</v>
      </c>
      <c r="P35" s="39">
        <f t="shared" ref="P35:Q35" si="62">P15/P21</f>
        <v>9.3575012069049859E-5</v>
      </c>
      <c r="Q35" s="39">
        <f t="shared" si="62"/>
        <v>9.1712594058730192E-5</v>
      </c>
      <c r="R35" s="39">
        <f t="shared" ref="R35:S35" si="63">R15/R21</f>
        <v>9.1209136185846034E-5</v>
      </c>
      <c r="S35" s="39">
        <f t="shared" si="63"/>
        <v>8.2693869415778414E-5</v>
      </c>
    </row>
    <row r="36" spans="1:19" s="1" customFormat="1" ht="12.75" customHeight="1" x14ac:dyDescent="0.25">
      <c r="A36" s="31" t="s">
        <v>11</v>
      </c>
      <c r="B36" s="32" t="s">
        <v>10</v>
      </c>
      <c r="C36" s="38">
        <f t="shared" ref="C36:J36" si="64">C16/C21</f>
        <v>0</v>
      </c>
      <c r="D36" s="38">
        <f t="shared" si="64"/>
        <v>0</v>
      </c>
      <c r="E36" s="38">
        <f t="shared" si="64"/>
        <v>0</v>
      </c>
      <c r="F36" s="38">
        <f t="shared" si="64"/>
        <v>0</v>
      </c>
      <c r="G36" s="38">
        <f t="shared" si="64"/>
        <v>0</v>
      </c>
      <c r="H36" s="38">
        <f t="shared" si="64"/>
        <v>4.2908602531178464E-6</v>
      </c>
      <c r="I36" s="38">
        <f t="shared" si="64"/>
        <v>1.9091934513808476E-3</v>
      </c>
      <c r="J36" s="39">
        <f t="shared" si="64"/>
        <v>1.9063128447444964E-3</v>
      </c>
      <c r="K36" s="39">
        <f t="shared" ref="K36:M36" si="65">K16/K21</f>
        <v>1.9357344693056967E-3</v>
      </c>
      <c r="L36" s="39">
        <f t="shared" si="65"/>
        <v>2.0695196625681225E-3</v>
      </c>
      <c r="M36" s="39">
        <f t="shared" si="65"/>
        <v>2.5522367726444496E-3</v>
      </c>
      <c r="N36" s="39">
        <f t="shared" ref="N36:O36" si="66">N16/N21</f>
        <v>2.6457391467225189E-3</v>
      </c>
      <c r="O36" s="39">
        <f t="shared" si="66"/>
        <v>3.1234574205518391E-3</v>
      </c>
      <c r="P36" s="39">
        <f t="shared" ref="P36:Q36" si="67">P16/P21</f>
        <v>3.3282930429105232E-3</v>
      </c>
      <c r="Q36" s="39">
        <f t="shared" si="67"/>
        <v>3.9372429914515334E-3</v>
      </c>
      <c r="R36" s="39">
        <f t="shared" ref="R36:S36" si="68">R16/R21</f>
        <v>4.2041048353569036E-3</v>
      </c>
      <c r="S36" s="39">
        <f t="shared" si="68"/>
        <v>4.2555537414735202E-3</v>
      </c>
    </row>
    <row r="37" spans="1:19" s="1" customFormat="1" ht="12.75" customHeight="1" x14ac:dyDescent="0.25">
      <c r="A37" s="12" t="s">
        <v>12</v>
      </c>
      <c r="B37" s="5" t="s">
        <v>13</v>
      </c>
      <c r="C37" s="38">
        <f t="shared" ref="C37:J37" si="69">C17/C21</f>
        <v>0</v>
      </c>
      <c r="D37" s="38">
        <f t="shared" si="69"/>
        <v>0</v>
      </c>
      <c r="E37" s="38">
        <f t="shared" si="69"/>
        <v>0</v>
      </c>
      <c r="F37" s="38">
        <f t="shared" si="69"/>
        <v>0</v>
      </c>
      <c r="G37" s="38">
        <f t="shared" si="69"/>
        <v>0</v>
      </c>
      <c r="H37" s="38">
        <f t="shared" si="69"/>
        <v>0</v>
      </c>
      <c r="I37" s="38">
        <f t="shared" si="69"/>
        <v>2.1403514028933271E-6</v>
      </c>
      <c r="J37" s="39">
        <f t="shared" si="69"/>
        <v>2.137122023256162E-6</v>
      </c>
      <c r="K37" s="39">
        <f t="shared" ref="K37:M37" si="70">K17/K21</f>
        <v>2.1342166144495002E-6</v>
      </c>
      <c r="L37" s="39">
        <f t="shared" si="70"/>
        <v>2.1313281797817945E-6</v>
      </c>
      <c r="M37" s="39">
        <f t="shared" si="70"/>
        <v>2.1286378420721012E-6</v>
      </c>
      <c r="N37" s="39">
        <f t="shared" ref="N37:O37" si="71">N17/N21</f>
        <v>2.128510978859629E-6</v>
      </c>
      <c r="O37" s="39">
        <f t="shared" si="71"/>
        <v>2.1276957905666478E-6</v>
      </c>
      <c r="P37" s="39">
        <f t="shared" ref="P37:Q37" si="72">P17/P21</f>
        <v>2.1267048197511328E-6</v>
      </c>
      <c r="Q37" s="39">
        <f t="shared" si="72"/>
        <v>2.1328510246216321E-6</v>
      </c>
      <c r="R37" s="39">
        <f t="shared" ref="R37:S37" si="73">R17/R21</f>
        <v>2.1211427019964196E-6</v>
      </c>
      <c r="S37" s="39">
        <f t="shared" si="73"/>
        <v>2.1203556260456003E-6</v>
      </c>
    </row>
    <row r="38" spans="1:19" s="1" customFormat="1" ht="26.25" customHeight="1" thickBot="1" x14ac:dyDescent="0.3">
      <c r="A38" s="67" t="s">
        <v>38</v>
      </c>
      <c r="B38" s="68"/>
      <c r="C38" s="58">
        <f t="shared" ref="C38:J38" si="74">C20/C21</f>
        <v>0.24491636602164643</v>
      </c>
      <c r="D38" s="58">
        <f t="shared" si="74"/>
        <v>0.24637756191634902</v>
      </c>
      <c r="E38" s="58">
        <f t="shared" si="74"/>
        <v>0.24774703999690062</v>
      </c>
      <c r="F38" s="58">
        <f t="shared" si="74"/>
        <v>0.25100207830503157</v>
      </c>
      <c r="G38" s="58">
        <f t="shared" si="74"/>
        <v>0.25417893554463078</v>
      </c>
      <c r="H38" s="58">
        <f t="shared" si="74"/>
        <v>0.2568251495901156</v>
      </c>
      <c r="I38" s="58">
        <f t="shared" si="74"/>
        <v>0.26043581835265717</v>
      </c>
      <c r="J38" s="59">
        <f t="shared" si="74"/>
        <v>0.26341952346453124</v>
      </c>
      <c r="K38" s="59">
        <f t="shared" ref="K38:M38" si="75">K20/K21</f>
        <v>0.2655008152707467</v>
      </c>
      <c r="L38" s="59">
        <f t="shared" si="75"/>
        <v>0.26714919936656928</v>
      </c>
      <c r="M38" s="59">
        <f t="shared" si="75"/>
        <v>0.26955153857943226</v>
      </c>
      <c r="N38" s="59">
        <f t="shared" ref="N38:O38" si="76">N20/N21</f>
        <v>0.27126595318978658</v>
      </c>
      <c r="O38" s="59">
        <f t="shared" si="76"/>
        <v>0.27519404585609969</v>
      </c>
      <c r="P38" s="59">
        <f t="shared" ref="P38:Q38" si="77">P20/P21</f>
        <v>0.27531682585052242</v>
      </c>
      <c r="Q38" s="59">
        <f t="shared" si="77"/>
        <v>0.27871670619550565</v>
      </c>
      <c r="R38" s="59">
        <f t="shared" ref="R38:S38" si="78">R20/R21</f>
        <v>0.27354680513486224</v>
      </c>
      <c r="S38" s="59">
        <f t="shared" si="78"/>
        <v>0.27653041968198905</v>
      </c>
    </row>
  </sheetData>
  <mergeCells count="4">
    <mergeCell ref="A38:B38"/>
    <mergeCell ref="A1:C2"/>
    <mergeCell ref="A20:B20"/>
    <mergeCell ref="A21:B21"/>
  </mergeCells>
  <pageMargins left="0" right="0" top="0" bottom="0" header="0" footer="0"/>
  <pageSetup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D89F8-04D5-4449-BF66-B1CBC5CAAC67}">
  <sheetPr codeName="Sheet2"/>
  <dimension ref="A1:AA37"/>
  <sheetViews>
    <sheetView showGridLines="0" showOutlineSymbols="0" zoomScaleNormal="100" workbookViewId="0">
      <pane xSplit="2" ySplit="4" topLeftCell="M23" activePane="bottomRight" state="frozen"/>
      <selection pane="topRight" activeCell="C1" sqref="C1"/>
      <selection pane="bottomLeft" activeCell="A5" sqref="A5"/>
      <selection pane="bottomRight" sqref="A1:C2"/>
    </sheetView>
  </sheetViews>
  <sheetFormatPr defaultColWidth="6.88671875" defaultRowHeight="12.75" customHeight="1" x14ac:dyDescent="0.25"/>
  <cols>
    <col min="1" max="1" width="53.33203125" customWidth="1"/>
    <col min="2" max="2" width="49.6640625" style="3" customWidth="1"/>
    <col min="3" max="3" width="7.6640625" style="3" bestFit="1" customWidth="1"/>
    <col min="4" max="4" width="7.6640625" style="1" bestFit="1" customWidth="1"/>
    <col min="5" max="9" width="9.109375" style="1" bestFit="1" customWidth="1"/>
    <col min="10" max="10" width="12.5546875" style="1" bestFit="1" customWidth="1"/>
    <col min="11" max="11" width="13.44140625" style="1" bestFit="1" customWidth="1"/>
    <col min="12" max="12" width="13" style="1" bestFit="1" customWidth="1"/>
    <col min="13" max="13" width="13.44140625" style="1" bestFit="1" customWidth="1"/>
    <col min="14" max="14" width="13" style="1" bestFit="1" customWidth="1"/>
    <col min="15" max="15" width="13.6640625" style="1" bestFit="1" customWidth="1"/>
    <col min="16" max="16" width="13.33203125" style="1" bestFit="1" customWidth="1"/>
    <col min="17" max="17" width="13.6640625" style="1" bestFit="1" customWidth="1"/>
    <col min="18" max="18" width="13.33203125" style="1" bestFit="1" customWidth="1"/>
    <col min="19" max="20" width="10.6640625" style="1" customWidth="1"/>
    <col min="21" max="29" width="10.6640625" customWidth="1"/>
    <col min="257" max="257" width="17.88671875" bestFit="1" customWidth="1"/>
    <col min="258" max="258" width="14.5546875" bestFit="1" customWidth="1"/>
    <col min="259" max="274" width="8.5546875" customWidth="1"/>
    <col min="275" max="285" width="10.6640625" customWidth="1"/>
    <col min="513" max="513" width="17.88671875" bestFit="1" customWidth="1"/>
    <col min="514" max="514" width="14.5546875" bestFit="1" customWidth="1"/>
    <col min="515" max="530" width="8.5546875" customWidth="1"/>
    <col min="531" max="541" width="10.6640625" customWidth="1"/>
    <col min="769" max="769" width="17.88671875" bestFit="1" customWidth="1"/>
    <col min="770" max="770" width="14.5546875" bestFit="1" customWidth="1"/>
    <col min="771" max="786" width="8.5546875" customWidth="1"/>
    <col min="787" max="797" width="10.6640625" customWidth="1"/>
    <col min="1025" max="1025" width="17.88671875" bestFit="1" customWidth="1"/>
    <col min="1026" max="1026" width="14.5546875" bestFit="1" customWidth="1"/>
    <col min="1027" max="1042" width="8.5546875" customWidth="1"/>
    <col min="1043" max="1053" width="10.6640625" customWidth="1"/>
    <col min="1281" max="1281" width="17.88671875" bestFit="1" customWidth="1"/>
    <col min="1282" max="1282" width="14.5546875" bestFit="1" customWidth="1"/>
    <col min="1283" max="1298" width="8.5546875" customWidth="1"/>
    <col min="1299" max="1309" width="10.6640625" customWidth="1"/>
    <col min="1537" max="1537" width="17.88671875" bestFit="1" customWidth="1"/>
    <col min="1538" max="1538" width="14.5546875" bestFit="1" customWidth="1"/>
    <col min="1539" max="1554" width="8.5546875" customWidth="1"/>
    <col min="1555" max="1565" width="10.6640625" customWidth="1"/>
    <col min="1793" max="1793" width="17.88671875" bestFit="1" customWidth="1"/>
    <col min="1794" max="1794" width="14.5546875" bestFit="1" customWidth="1"/>
    <col min="1795" max="1810" width="8.5546875" customWidth="1"/>
    <col min="1811" max="1821" width="10.6640625" customWidth="1"/>
    <col min="2049" max="2049" width="17.88671875" bestFit="1" customWidth="1"/>
    <col min="2050" max="2050" width="14.5546875" bestFit="1" customWidth="1"/>
    <col min="2051" max="2066" width="8.5546875" customWidth="1"/>
    <col min="2067" max="2077" width="10.6640625" customWidth="1"/>
    <col min="2305" max="2305" width="17.88671875" bestFit="1" customWidth="1"/>
    <col min="2306" max="2306" width="14.5546875" bestFit="1" customWidth="1"/>
    <col min="2307" max="2322" width="8.5546875" customWidth="1"/>
    <col min="2323" max="2333" width="10.6640625" customWidth="1"/>
    <col min="2561" max="2561" width="17.88671875" bestFit="1" customWidth="1"/>
    <col min="2562" max="2562" width="14.5546875" bestFit="1" customWidth="1"/>
    <col min="2563" max="2578" width="8.5546875" customWidth="1"/>
    <col min="2579" max="2589" width="10.6640625" customWidth="1"/>
    <col min="2817" max="2817" width="17.88671875" bestFit="1" customWidth="1"/>
    <col min="2818" max="2818" width="14.5546875" bestFit="1" customWidth="1"/>
    <col min="2819" max="2834" width="8.5546875" customWidth="1"/>
    <col min="2835" max="2845" width="10.6640625" customWidth="1"/>
    <col min="3073" max="3073" width="17.88671875" bestFit="1" customWidth="1"/>
    <col min="3074" max="3074" width="14.5546875" bestFit="1" customWidth="1"/>
    <col min="3075" max="3090" width="8.5546875" customWidth="1"/>
    <col min="3091" max="3101" width="10.6640625" customWidth="1"/>
    <col min="3329" max="3329" width="17.88671875" bestFit="1" customWidth="1"/>
    <col min="3330" max="3330" width="14.5546875" bestFit="1" customWidth="1"/>
    <col min="3331" max="3346" width="8.5546875" customWidth="1"/>
    <col min="3347" max="3357" width="10.6640625" customWidth="1"/>
    <col min="3585" max="3585" width="17.88671875" bestFit="1" customWidth="1"/>
    <col min="3586" max="3586" width="14.5546875" bestFit="1" customWidth="1"/>
    <col min="3587" max="3602" width="8.5546875" customWidth="1"/>
    <col min="3603" max="3613" width="10.6640625" customWidth="1"/>
    <col min="3841" max="3841" width="17.88671875" bestFit="1" customWidth="1"/>
    <col min="3842" max="3842" width="14.5546875" bestFit="1" customWidth="1"/>
    <col min="3843" max="3858" width="8.5546875" customWidth="1"/>
    <col min="3859" max="3869" width="10.6640625" customWidth="1"/>
    <col min="4097" max="4097" width="17.88671875" bestFit="1" customWidth="1"/>
    <col min="4098" max="4098" width="14.5546875" bestFit="1" customWidth="1"/>
    <col min="4099" max="4114" width="8.5546875" customWidth="1"/>
    <col min="4115" max="4125" width="10.6640625" customWidth="1"/>
    <col min="4353" max="4353" width="17.88671875" bestFit="1" customWidth="1"/>
    <col min="4354" max="4354" width="14.5546875" bestFit="1" customWidth="1"/>
    <col min="4355" max="4370" width="8.5546875" customWidth="1"/>
    <col min="4371" max="4381" width="10.6640625" customWidth="1"/>
    <col min="4609" max="4609" width="17.88671875" bestFit="1" customWidth="1"/>
    <col min="4610" max="4610" width="14.5546875" bestFit="1" customWidth="1"/>
    <col min="4611" max="4626" width="8.5546875" customWidth="1"/>
    <col min="4627" max="4637" width="10.6640625" customWidth="1"/>
    <col min="4865" max="4865" width="17.88671875" bestFit="1" customWidth="1"/>
    <col min="4866" max="4866" width="14.5546875" bestFit="1" customWidth="1"/>
    <col min="4867" max="4882" width="8.5546875" customWidth="1"/>
    <col min="4883" max="4893" width="10.6640625" customWidth="1"/>
    <col min="5121" max="5121" width="17.88671875" bestFit="1" customWidth="1"/>
    <col min="5122" max="5122" width="14.5546875" bestFit="1" customWidth="1"/>
    <col min="5123" max="5138" width="8.5546875" customWidth="1"/>
    <col min="5139" max="5149" width="10.6640625" customWidth="1"/>
    <col min="5377" max="5377" width="17.88671875" bestFit="1" customWidth="1"/>
    <col min="5378" max="5378" width="14.5546875" bestFit="1" customWidth="1"/>
    <col min="5379" max="5394" width="8.5546875" customWidth="1"/>
    <col min="5395" max="5405" width="10.6640625" customWidth="1"/>
    <col min="5633" max="5633" width="17.88671875" bestFit="1" customWidth="1"/>
    <col min="5634" max="5634" width="14.5546875" bestFit="1" customWidth="1"/>
    <col min="5635" max="5650" width="8.5546875" customWidth="1"/>
    <col min="5651" max="5661" width="10.6640625" customWidth="1"/>
    <col min="5889" max="5889" width="17.88671875" bestFit="1" customWidth="1"/>
    <col min="5890" max="5890" width="14.5546875" bestFit="1" customWidth="1"/>
    <col min="5891" max="5906" width="8.5546875" customWidth="1"/>
    <col min="5907" max="5917" width="10.6640625" customWidth="1"/>
    <col min="6145" max="6145" width="17.88671875" bestFit="1" customWidth="1"/>
    <col min="6146" max="6146" width="14.5546875" bestFit="1" customWidth="1"/>
    <col min="6147" max="6162" width="8.5546875" customWidth="1"/>
    <col min="6163" max="6173" width="10.6640625" customWidth="1"/>
    <col min="6401" max="6401" width="17.88671875" bestFit="1" customWidth="1"/>
    <col min="6402" max="6402" width="14.5546875" bestFit="1" customWidth="1"/>
    <col min="6403" max="6418" width="8.5546875" customWidth="1"/>
    <col min="6419" max="6429" width="10.6640625" customWidth="1"/>
    <col min="6657" max="6657" width="17.88671875" bestFit="1" customWidth="1"/>
    <col min="6658" max="6658" width="14.5546875" bestFit="1" customWidth="1"/>
    <col min="6659" max="6674" width="8.5546875" customWidth="1"/>
    <col min="6675" max="6685" width="10.6640625" customWidth="1"/>
    <col min="6913" max="6913" width="17.88671875" bestFit="1" customWidth="1"/>
    <col min="6914" max="6914" width="14.5546875" bestFit="1" customWidth="1"/>
    <col min="6915" max="6930" width="8.5546875" customWidth="1"/>
    <col min="6931" max="6941" width="10.6640625" customWidth="1"/>
    <col min="7169" max="7169" width="17.88671875" bestFit="1" customWidth="1"/>
    <col min="7170" max="7170" width="14.5546875" bestFit="1" customWidth="1"/>
    <col min="7171" max="7186" width="8.5546875" customWidth="1"/>
    <col min="7187" max="7197" width="10.6640625" customWidth="1"/>
    <col min="7425" max="7425" width="17.88671875" bestFit="1" customWidth="1"/>
    <col min="7426" max="7426" width="14.5546875" bestFit="1" customWidth="1"/>
    <col min="7427" max="7442" width="8.5546875" customWidth="1"/>
    <col min="7443" max="7453" width="10.6640625" customWidth="1"/>
    <col min="7681" max="7681" width="17.88671875" bestFit="1" customWidth="1"/>
    <col min="7682" max="7682" width="14.5546875" bestFit="1" customWidth="1"/>
    <col min="7683" max="7698" width="8.5546875" customWidth="1"/>
    <col min="7699" max="7709" width="10.6640625" customWidth="1"/>
    <col min="7937" max="7937" width="17.88671875" bestFit="1" customWidth="1"/>
    <col min="7938" max="7938" width="14.5546875" bestFit="1" customWidth="1"/>
    <col min="7939" max="7954" width="8.5546875" customWidth="1"/>
    <col min="7955" max="7965" width="10.6640625" customWidth="1"/>
    <col min="8193" max="8193" width="17.88671875" bestFit="1" customWidth="1"/>
    <col min="8194" max="8194" width="14.5546875" bestFit="1" customWidth="1"/>
    <col min="8195" max="8210" width="8.5546875" customWidth="1"/>
    <col min="8211" max="8221" width="10.6640625" customWidth="1"/>
    <col min="8449" max="8449" width="17.88671875" bestFit="1" customWidth="1"/>
    <col min="8450" max="8450" width="14.5546875" bestFit="1" customWidth="1"/>
    <col min="8451" max="8466" width="8.5546875" customWidth="1"/>
    <col min="8467" max="8477" width="10.6640625" customWidth="1"/>
    <col min="8705" max="8705" width="17.88671875" bestFit="1" customWidth="1"/>
    <col min="8706" max="8706" width="14.5546875" bestFit="1" customWidth="1"/>
    <col min="8707" max="8722" width="8.5546875" customWidth="1"/>
    <col min="8723" max="8733" width="10.6640625" customWidth="1"/>
    <col min="8961" max="8961" width="17.88671875" bestFit="1" customWidth="1"/>
    <col min="8962" max="8962" width="14.5546875" bestFit="1" customWidth="1"/>
    <col min="8963" max="8978" width="8.5546875" customWidth="1"/>
    <col min="8979" max="8989" width="10.6640625" customWidth="1"/>
    <col min="9217" max="9217" width="17.88671875" bestFit="1" customWidth="1"/>
    <col min="9218" max="9218" width="14.5546875" bestFit="1" customWidth="1"/>
    <col min="9219" max="9234" width="8.5546875" customWidth="1"/>
    <col min="9235" max="9245" width="10.6640625" customWidth="1"/>
    <col min="9473" max="9473" width="17.88671875" bestFit="1" customWidth="1"/>
    <col min="9474" max="9474" width="14.5546875" bestFit="1" customWidth="1"/>
    <col min="9475" max="9490" width="8.5546875" customWidth="1"/>
    <col min="9491" max="9501" width="10.6640625" customWidth="1"/>
    <col min="9729" max="9729" width="17.88671875" bestFit="1" customWidth="1"/>
    <col min="9730" max="9730" width="14.5546875" bestFit="1" customWidth="1"/>
    <col min="9731" max="9746" width="8.5546875" customWidth="1"/>
    <col min="9747" max="9757" width="10.6640625" customWidth="1"/>
    <col min="9985" max="9985" width="17.88671875" bestFit="1" customWidth="1"/>
    <col min="9986" max="9986" width="14.5546875" bestFit="1" customWidth="1"/>
    <col min="9987" max="10002" width="8.5546875" customWidth="1"/>
    <col min="10003" max="10013" width="10.6640625" customWidth="1"/>
    <col min="10241" max="10241" width="17.88671875" bestFit="1" customWidth="1"/>
    <col min="10242" max="10242" width="14.5546875" bestFit="1" customWidth="1"/>
    <col min="10243" max="10258" width="8.5546875" customWidth="1"/>
    <col min="10259" max="10269" width="10.6640625" customWidth="1"/>
    <col min="10497" max="10497" width="17.88671875" bestFit="1" customWidth="1"/>
    <col min="10498" max="10498" width="14.5546875" bestFit="1" customWidth="1"/>
    <col min="10499" max="10514" width="8.5546875" customWidth="1"/>
    <col min="10515" max="10525" width="10.6640625" customWidth="1"/>
    <col min="10753" max="10753" width="17.88671875" bestFit="1" customWidth="1"/>
    <col min="10754" max="10754" width="14.5546875" bestFit="1" customWidth="1"/>
    <col min="10755" max="10770" width="8.5546875" customWidth="1"/>
    <col min="10771" max="10781" width="10.6640625" customWidth="1"/>
    <col min="11009" max="11009" width="17.88671875" bestFit="1" customWidth="1"/>
    <col min="11010" max="11010" width="14.5546875" bestFit="1" customWidth="1"/>
    <col min="11011" max="11026" width="8.5546875" customWidth="1"/>
    <col min="11027" max="11037" width="10.6640625" customWidth="1"/>
    <col min="11265" max="11265" width="17.88671875" bestFit="1" customWidth="1"/>
    <col min="11266" max="11266" width="14.5546875" bestFit="1" customWidth="1"/>
    <col min="11267" max="11282" width="8.5546875" customWidth="1"/>
    <col min="11283" max="11293" width="10.6640625" customWidth="1"/>
    <col min="11521" max="11521" width="17.88671875" bestFit="1" customWidth="1"/>
    <col min="11522" max="11522" width="14.5546875" bestFit="1" customWidth="1"/>
    <col min="11523" max="11538" width="8.5546875" customWidth="1"/>
    <col min="11539" max="11549" width="10.6640625" customWidth="1"/>
    <col min="11777" max="11777" width="17.88671875" bestFit="1" customWidth="1"/>
    <col min="11778" max="11778" width="14.5546875" bestFit="1" customWidth="1"/>
    <col min="11779" max="11794" width="8.5546875" customWidth="1"/>
    <col min="11795" max="11805" width="10.6640625" customWidth="1"/>
    <col min="12033" max="12033" width="17.88671875" bestFit="1" customWidth="1"/>
    <col min="12034" max="12034" width="14.5546875" bestFit="1" customWidth="1"/>
    <col min="12035" max="12050" width="8.5546875" customWidth="1"/>
    <col min="12051" max="12061" width="10.6640625" customWidth="1"/>
    <col min="12289" max="12289" width="17.88671875" bestFit="1" customWidth="1"/>
    <col min="12290" max="12290" width="14.5546875" bestFit="1" customWidth="1"/>
    <col min="12291" max="12306" width="8.5546875" customWidth="1"/>
    <col min="12307" max="12317" width="10.6640625" customWidth="1"/>
    <col min="12545" max="12545" width="17.88671875" bestFit="1" customWidth="1"/>
    <col min="12546" max="12546" width="14.5546875" bestFit="1" customWidth="1"/>
    <col min="12547" max="12562" width="8.5546875" customWidth="1"/>
    <col min="12563" max="12573" width="10.6640625" customWidth="1"/>
    <col min="12801" max="12801" width="17.88671875" bestFit="1" customWidth="1"/>
    <col min="12802" max="12802" width="14.5546875" bestFit="1" customWidth="1"/>
    <col min="12803" max="12818" width="8.5546875" customWidth="1"/>
    <col min="12819" max="12829" width="10.6640625" customWidth="1"/>
    <col min="13057" max="13057" width="17.88671875" bestFit="1" customWidth="1"/>
    <col min="13058" max="13058" width="14.5546875" bestFit="1" customWidth="1"/>
    <col min="13059" max="13074" width="8.5546875" customWidth="1"/>
    <col min="13075" max="13085" width="10.6640625" customWidth="1"/>
    <col min="13313" max="13313" width="17.88671875" bestFit="1" customWidth="1"/>
    <col min="13314" max="13314" width="14.5546875" bestFit="1" customWidth="1"/>
    <col min="13315" max="13330" width="8.5546875" customWidth="1"/>
    <col min="13331" max="13341" width="10.6640625" customWidth="1"/>
    <col min="13569" max="13569" width="17.88671875" bestFit="1" customWidth="1"/>
    <col min="13570" max="13570" width="14.5546875" bestFit="1" customWidth="1"/>
    <col min="13571" max="13586" width="8.5546875" customWidth="1"/>
    <col min="13587" max="13597" width="10.6640625" customWidth="1"/>
    <col min="13825" max="13825" width="17.88671875" bestFit="1" customWidth="1"/>
    <col min="13826" max="13826" width="14.5546875" bestFit="1" customWidth="1"/>
    <col min="13827" max="13842" width="8.5546875" customWidth="1"/>
    <col min="13843" max="13853" width="10.6640625" customWidth="1"/>
    <col min="14081" max="14081" width="17.88671875" bestFit="1" customWidth="1"/>
    <col min="14082" max="14082" width="14.5546875" bestFit="1" customWidth="1"/>
    <col min="14083" max="14098" width="8.5546875" customWidth="1"/>
    <col min="14099" max="14109" width="10.6640625" customWidth="1"/>
    <col min="14337" max="14337" width="17.88671875" bestFit="1" customWidth="1"/>
    <col min="14338" max="14338" width="14.5546875" bestFit="1" customWidth="1"/>
    <col min="14339" max="14354" width="8.5546875" customWidth="1"/>
    <col min="14355" max="14365" width="10.6640625" customWidth="1"/>
    <col min="14593" max="14593" width="17.88671875" bestFit="1" customWidth="1"/>
    <col min="14594" max="14594" width="14.5546875" bestFit="1" customWidth="1"/>
    <col min="14595" max="14610" width="8.5546875" customWidth="1"/>
    <col min="14611" max="14621" width="10.6640625" customWidth="1"/>
    <col min="14849" max="14849" width="17.88671875" bestFit="1" customWidth="1"/>
    <col min="14850" max="14850" width="14.5546875" bestFit="1" customWidth="1"/>
    <col min="14851" max="14866" width="8.5546875" customWidth="1"/>
    <col min="14867" max="14877" width="10.6640625" customWidth="1"/>
    <col min="15105" max="15105" width="17.88671875" bestFit="1" customWidth="1"/>
    <col min="15106" max="15106" width="14.5546875" bestFit="1" customWidth="1"/>
    <col min="15107" max="15122" width="8.5546875" customWidth="1"/>
    <col min="15123" max="15133" width="10.6640625" customWidth="1"/>
    <col min="15361" max="15361" width="17.88671875" bestFit="1" customWidth="1"/>
    <col min="15362" max="15362" width="14.5546875" bestFit="1" customWidth="1"/>
    <col min="15363" max="15378" width="8.5546875" customWidth="1"/>
    <col min="15379" max="15389" width="10.6640625" customWidth="1"/>
    <col min="15617" max="15617" width="17.88671875" bestFit="1" customWidth="1"/>
    <col min="15618" max="15618" width="14.5546875" bestFit="1" customWidth="1"/>
    <col min="15619" max="15634" width="8.5546875" customWidth="1"/>
    <col min="15635" max="15645" width="10.6640625" customWidth="1"/>
    <col min="15873" max="15873" width="17.88671875" bestFit="1" customWidth="1"/>
    <col min="15874" max="15874" width="14.5546875" bestFit="1" customWidth="1"/>
    <col min="15875" max="15890" width="8.5546875" customWidth="1"/>
    <col min="15891" max="15901" width="10.6640625" customWidth="1"/>
    <col min="16129" max="16129" width="17.88671875" bestFit="1" customWidth="1"/>
    <col min="16130" max="16130" width="14.5546875" bestFit="1" customWidth="1"/>
    <col min="16131" max="16146" width="8.5546875" customWidth="1"/>
    <col min="16147" max="16157" width="10.6640625" customWidth="1"/>
  </cols>
  <sheetData>
    <row r="1" spans="1:20" ht="13.2" x14ac:dyDescent="0.25">
      <c r="A1" s="69" t="s">
        <v>54</v>
      </c>
      <c r="B1" s="69"/>
      <c r="C1" s="69"/>
    </row>
    <row r="2" spans="1:20" ht="360.75" customHeight="1" x14ac:dyDescent="0.25">
      <c r="A2" s="69"/>
      <c r="B2" s="69"/>
      <c r="C2" s="69"/>
    </row>
    <row r="3" spans="1:20" ht="16.5" customHeight="1" thickBot="1" x14ac:dyDescent="0.3">
      <c r="A3" s="2" t="s">
        <v>0</v>
      </c>
    </row>
    <row r="4" spans="1:20" ht="13.5" customHeight="1" x14ac:dyDescent="0.25">
      <c r="A4" s="50" t="s">
        <v>35</v>
      </c>
      <c r="B4" s="9" t="s">
        <v>1</v>
      </c>
      <c r="C4" s="9">
        <v>2005</v>
      </c>
      <c r="D4" s="9">
        <v>2006</v>
      </c>
      <c r="E4" s="9">
        <v>2007</v>
      </c>
      <c r="F4" s="9">
        <v>2008</v>
      </c>
      <c r="G4" s="9">
        <v>2009</v>
      </c>
      <c r="H4" s="9">
        <v>2010</v>
      </c>
      <c r="I4" s="9">
        <v>2011</v>
      </c>
      <c r="J4" s="9">
        <v>2012</v>
      </c>
      <c r="K4" s="9">
        <v>2013</v>
      </c>
      <c r="L4" s="9">
        <v>2014</v>
      </c>
      <c r="M4" s="9">
        <v>2015</v>
      </c>
      <c r="N4" s="9">
        <v>2016</v>
      </c>
      <c r="O4" s="9">
        <v>2017</v>
      </c>
      <c r="P4" s="9">
        <v>2018</v>
      </c>
      <c r="Q4" s="9">
        <v>2019</v>
      </c>
      <c r="R4" s="10">
        <v>2020</v>
      </c>
      <c r="S4" s="10">
        <v>2021</v>
      </c>
      <c r="T4" s="10">
        <v>2022</v>
      </c>
    </row>
    <row r="5" spans="1:20" ht="13.5" customHeight="1" x14ac:dyDescent="0.25">
      <c r="A5" s="12" t="s">
        <v>2</v>
      </c>
      <c r="B5" s="5" t="s">
        <v>3</v>
      </c>
      <c r="C5" s="25">
        <v>72</v>
      </c>
      <c r="D5" s="25">
        <v>167</v>
      </c>
      <c r="E5" s="25">
        <v>335</v>
      </c>
      <c r="F5" s="25">
        <v>804</v>
      </c>
      <c r="G5" s="25">
        <v>1884</v>
      </c>
      <c r="H5" s="25">
        <v>3896</v>
      </c>
      <c r="I5" s="25">
        <v>9162</v>
      </c>
      <c r="J5" s="25">
        <v>21197</v>
      </c>
      <c r="K5" s="25">
        <v>38724</v>
      </c>
      <c r="L5" s="25">
        <v>49536</v>
      </c>
      <c r="M5" s="25">
        <v>60107</v>
      </c>
      <c r="N5" s="25">
        <v>67957</v>
      </c>
      <c r="O5" s="25">
        <v>70400</v>
      </c>
      <c r="P5" s="25">
        <v>70886</v>
      </c>
      <c r="Q5" s="25">
        <v>71001</v>
      </c>
      <c r="R5" s="26">
        <v>71000</v>
      </c>
      <c r="S5" s="26">
        <v>70996</v>
      </c>
      <c r="T5" s="26">
        <v>70999</v>
      </c>
    </row>
    <row r="6" spans="1:20" ht="13.5" customHeight="1" x14ac:dyDescent="0.25">
      <c r="A6" s="12" t="s">
        <v>4</v>
      </c>
      <c r="B6" s="5" t="s">
        <v>3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1363</v>
      </c>
      <c r="O6" s="25">
        <v>2923</v>
      </c>
      <c r="P6" s="25">
        <v>5216</v>
      </c>
      <c r="Q6" s="25">
        <v>6128</v>
      </c>
      <c r="R6" s="26">
        <v>6719</v>
      </c>
      <c r="S6" s="26">
        <v>7092</v>
      </c>
      <c r="T6" s="26">
        <v>7222</v>
      </c>
    </row>
    <row r="7" spans="1:20" ht="13.5" customHeight="1" x14ac:dyDescent="0.25">
      <c r="A7" s="12" t="s">
        <v>5</v>
      </c>
      <c r="B7" s="5" t="s">
        <v>3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7</v>
      </c>
      <c r="O7" s="25">
        <v>309</v>
      </c>
      <c r="P7" s="25">
        <v>1088</v>
      </c>
      <c r="Q7" s="25">
        <v>1659</v>
      </c>
      <c r="R7" s="26">
        <v>2249</v>
      </c>
      <c r="S7" s="26">
        <v>2855</v>
      </c>
      <c r="T7" s="26">
        <v>3151</v>
      </c>
    </row>
    <row r="8" spans="1:20" ht="13.5" customHeight="1" x14ac:dyDescent="0.25">
      <c r="A8" s="12" t="s">
        <v>31</v>
      </c>
      <c r="B8" s="5" t="s">
        <v>3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135</v>
      </c>
      <c r="Q8" s="25">
        <v>970</v>
      </c>
      <c r="R8" s="26">
        <v>3543</v>
      </c>
      <c r="S8" s="26">
        <v>5661</v>
      </c>
      <c r="T8" s="26">
        <v>7632</v>
      </c>
    </row>
    <row r="9" spans="1:20" ht="13.5" customHeight="1" x14ac:dyDescent="0.25">
      <c r="A9" s="12" t="s">
        <v>30</v>
      </c>
      <c r="B9" s="5" t="s">
        <v>3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209</v>
      </c>
      <c r="Q9" s="25">
        <v>950</v>
      </c>
      <c r="R9" s="26">
        <v>1958</v>
      </c>
      <c r="S9" s="26">
        <v>2880</v>
      </c>
      <c r="T9" s="26">
        <v>3677</v>
      </c>
    </row>
    <row r="10" spans="1:20" ht="13.5" customHeight="1" x14ac:dyDescent="0.25">
      <c r="A10" s="12" t="s">
        <v>29</v>
      </c>
      <c r="B10" s="5" t="s">
        <v>3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395</v>
      </c>
      <c r="R10" s="26">
        <v>1354</v>
      </c>
      <c r="S10" s="26">
        <v>2183</v>
      </c>
      <c r="T10" s="26">
        <v>2483</v>
      </c>
    </row>
    <row r="11" spans="1:20" ht="13.5" customHeight="1" x14ac:dyDescent="0.25">
      <c r="A11" s="12" t="s">
        <v>7</v>
      </c>
      <c r="B11" s="5" t="s">
        <v>3</v>
      </c>
      <c r="C11" s="25">
        <v>4</v>
      </c>
      <c r="D11" s="25">
        <v>4</v>
      </c>
      <c r="E11" s="25">
        <v>8</v>
      </c>
      <c r="F11" s="25">
        <v>18</v>
      </c>
      <c r="G11" s="25">
        <v>32</v>
      </c>
      <c r="H11" s="25">
        <v>44</v>
      </c>
      <c r="I11" s="25">
        <v>69</v>
      </c>
      <c r="J11" s="25">
        <v>90</v>
      </c>
      <c r="K11" s="25">
        <v>132</v>
      </c>
      <c r="L11" s="25">
        <v>180</v>
      </c>
      <c r="M11" s="25">
        <v>248</v>
      </c>
      <c r="N11" s="25">
        <v>290</v>
      </c>
      <c r="O11" s="25">
        <v>346</v>
      </c>
      <c r="P11" s="25">
        <v>396</v>
      </c>
      <c r="Q11" s="25">
        <v>453</v>
      </c>
      <c r="R11" s="26">
        <v>493</v>
      </c>
      <c r="S11" s="26">
        <v>579</v>
      </c>
      <c r="T11" s="26">
        <v>572</v>
      </c>
    </row>
    <row r="12" spans="1:20" ht="13.5" customHeight="1" x14ac:dyDescent="0.25">
      <c r="A12" s="12" t="s">
        <v>8</v>
      </c>
      <c r="B12" s="5" t="s">
        <v>3</v>
      </c>
      <c r="C12" s="25">
        <v>2</v>
      </c>
      <c r="D12" s="25">
        <v>4</v>
      </c>
      <c r="E12" s="25">
        <v>4</v>
      </c>
      <c r="F12" s="25">
        <v>15</v>
      </c>
      <c r="G12" s="25">
        <v>20</v>
      </c>
      <c r="H12" s="25">
        <v>23</v>
      </c>
      <c r="I12" s="25">
        <v>27</v>
      </c>
      <c r="J12" s="25">
        <v>28</v>
      </c>
      <c r="K12" s="25">
        <v>31</v>
      </c>
      <c r="L12" s="25">
        <v>34</v>
      </c>
      <c r="M12" s="25">
        <v>36</v>
      </c>
      <c r="N12" s="25">
        <v>39</v>
      </c>
      <c r="O12" s="25">
        <v>40</v>
      </c>
      <c r="P12" s="25">
        <v>43</v>
      </c>
      <c r="Q12" s="25">
        <v>46</v>
      </c>
      <c r="R12" s="26">
        <v>47</v>
      </c>
      <c r="S12" s="26">
        <v>47</v>
      </c>
      <c r="T12" s="26">
        <v>47</v>
      </c>
    </row>
    <row r="13" spans="1:20" ht="13.5" customHeight="1" x14ac:dyDescent="0.25">
      <c r="A13" s="12" t="s">
        <v>18</v>
      </c>
      <c r="B13" s="5" t="s">
        <v>10</v>
      </c>
      <c r="C13" s="25">
        <v>5000</v>
      </c>
      <c r="D13" s="25">
        <v>8990</v>
      </c>
      <c r="E13" s="25">
        <v>19752</v>
      </c>
      <c r="F13" s="25">
        <v>29934</v>
      </c>
      <c r="G13" s="25">
        <v>35366</v>
      </c>
      <c r="H13" s="25">
        <v>38300</v>
      </c>
      <c r="I13" s="25">
        <v>37300</v>
      </c>
      <c r="J13" s="25">
        <v>36500</v>
      </c>
      <c r="K13" s="25">
        <v>36100</v>
      </c>
      <c r="L13" s="25">
        <v>35850</v>
      </c>
      <c r="M13" s="25">
        <v>35629</v>
      </c>
      <c r="N13" s="25">
        <v>35786</v>
      </c>
      <c r="O13" s="25">
        <v>33823</v>
      </c>
      <c r="P13" s="25">
        <v>33495</v>
      </c>
      <c r="Q13" s="25">
        <v>33260</v>
      </c>
      <c r="R13" s="26">
        <v>33170</v>
      </c>
      <c r="S13" s="26">
        <v>32889</v>
      </c>
      <c r="T13" s="26">
        <v>32802</v>
      </c>
    </row>
    <row r="14" spans="1:20" s="4" customFormat="1" ht="14.25" customHeight="1" x14ac:dyDescent="0.25">
      <c r="A14" s="14" t="s">
        <v>19</v>
      </c>
      <c r="B14" s="5" t="s">
        <v>10</v>
      </c>
      <c r="C14" s="27">
        <v>2</v>
      </c>
      <c r="D14" s="27">
        <v>5</v>
      </c>
      <c r="E14" s="27">
        <v>18</v>
      </c>
      <c r="F14" s="27">
        <v>164</v>
      </c>
      <c r="G14" s="27">
        <v>210</v>
      </c>
      <c r="H14" s="27">
        <v>203</v>
      </c>
      <c r="I14" s="27">
        <v>204</v>
      </c>
      <c r="J14" s="27">
        <v>203</v>
      </c>
      <c r="K14" s="27">
        <v>198</v>
      </c>
      <c r="L14" s="27">
        <v>196</v>
      </c>
      <c r="M14" s="27">
        <v>191</v>
      </c>
      <c r="N14" s="27">
        <v>190</v>
      </c>
      <c r="O14" s="27">
        <v>192</v>
      </c>
      <c r="P14" s="27">
        <v>192</v>
      </c>
      <c r="Q14" s="27">
        <v>192</v>
      </c>
      <c r="R14" s="28">
        <v>206</v>
      </c>
      <c r="S14" s="28">
        <v>203</v>
      </c>
      <c r="T14" s="28">
        <v>203</v>
      </c>
    </row>
    <row r="15" spans="1:20" s="4" customFormat="1" ht="14.25" customHeight="1" x14ac:dyDescent="0.25">
      <c r="A15" s="12" t="s">
        <v>9</v>
      </c>
      <c r="B15" s="5" t="s">
        <v>10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1</v>
      </c>
      <c r="K15" s="25">
        <v>41</v>
      </c>
      <c r="L15" s="25">
        <v>46</v>
      </c>
      <c r="M15" s="25">
        <v>46</v>
      </c>
      <c r="N15" s="25">
        <v>46</v>
      </c>
      <c r="O15" s="25">
        <v>45</v>
      </c>
      <c r="P15" s="25">
        <v>43</v>
      </c>
      <c r="Q15" s="25">
        <v>52</v>
      </c>
      <c r="R15" s="26">
        <v>47</v>
      </c>
      <c r="S15" s="26">
        <v>46</v>
      </c>
      <c r="T15" s="26">
        <v>43</v>
      </c>
    </row>
    <row r="16" spans="1:20" s="4" customFormat="1" ht="14.25" customHeight="1" x14ac:dyDescent="0.25">
      <c r="A16" s="12" t="s">
        <v>11</v>
      </c>
      <c r="B16" s="5" t="s">
        <v>10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6">
        <v>892</v>
      </c>
      <c r="S16" s="26">
        <v>1199</v>
      </c>
      <c r="T16" s="26">
        <v>1846</v>
      </c>
    </row>
    <row r="17" spans="1:27" ht="12.75" customHeight="1" x14ac:dyDescent="0.25">
      <c r="A17" s="12" t="s">
        <v>12</v>
      </c>
      <c r="B17" s="5" t="s">
        <v>13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6">
        <v>1</v>
      </c>
      <c r="S17" s="26">
        <v>1</v>
      </c>
      <c r="T17" s="26">
        <v>1</v>
      </c>
    </row>
    <row r="18" spans="1:27" ht="12.75" customHeight="1" x14ac:dyDescent="0.25">
      <c r="A18" s="12" t="s">
        <v>32</v>
      </c>
      <c r="B18" s="30"/>
      <c r="C18" s="30"/>
      <c r="D18" s="30"/>
      <c r="E18" s="30"/>
      <c r="F18" s="30"/>
      <c r="G18" s="30"/>
      <c r="H18" s="30"/>
      <c r="I18" s="30"/>
      <c r="J18" s="29">
        <f>J37</f>
        <v>0.12950727458604727</v>
      </c>
      <c r="K18" s="29">
        <f t="shared" ref="K18:R18" si="0">K37</f>
        <v>0.16685261049610406</v>
      </c>
      <c r="L18" s="29">
        <f t="shared" si="0"/>
        <v>0.18885175790402312</v>
      </c>
      <c r="M18" s="29">
        <f t="shared" si="0"/>
        <v>0.21064506316703979</v>
      </c>
      <c r="N18" s="29">
        <f t="shared" si="0"/>
        <v>0.23005836469991489</v>
      </c>
      <c r="O18" s="29">
        <f t="shared" si="0"/>
        <v>0.23423724111624519</v>
      </c>
      <c r="P18" s="29">
        <f t="shared" si="0"/>
        <v>0.24163703069162146</v>
      </c>
      <c r="Q18" s="29">
        <f t="shared" si="0"/>
        <v>0.24774703999690062</v>
      </c>
      <c r="R18" s="51">
        <f t="shared" si="0"/>
        <v>0.26043581835265717</v>
      </c>
      <c r="S18" s="51">
        <f t="shared" ref="S18:T18" si="1">S37</f>
        <v>0.26955153857943226</v>
      </c>
      <c r="T18" s="51">
        <f t="shared" si="1"/>
        <v>0.27871670619550565</v>
      </c>
    </row>
    <row r="19" spans="1:27" s="7" customFormat="1" ht="31.5" customHeight="1" x14ac:dyDescent="0.25">
      <c r="A19" s="70" t="s">
        <v>36</v>
      </c>
      <c r="B19" s="71"/>
      <c r="C19" s="49">
        <f t="shared" ref="C19:R19" si="2">SUM(C5:C17)</f>
        <v>5080</v>
      </c>
      <c r="D19" s="49">
        <f t="shared" si="2"/>
        <v>9170</v>
      </c>
      <c r="E19" s="49">
        <f t="shared" si="2"/>
        <v>20117</v>
      </c>
      <c r="F19" s="49">
        <f t="shared" si="2"/>
        <v>30935</v>
      </c>
      <c r="G19" s="49">
        <f t="shared" si="2"/>
        <v>37512</v>
      </c>
      <c r="H19" s="49">
        <f t="shared" si="2"/>
        <v>42466</v>
      </c>
      <c r="I19" s="49">
        <f t="shared" si="2"/>
        <v>46762</v>
      </c>
      <c r="J19" s="21">
        <f t="shared" si="2"/>
        <v>58019</v>
      </c>
      <c r="K19" s="21">
        <f t="shared" si="2"/>
        <v>75226</v>
      </c>
      <c r="L19" s="21">
        <f t="shared" si="2"/>
        <v>85842</v>
      </c>
      <c r="M19" s="21">
        <f t="shared" si="2"/>
        <v>96257</v>
      </c>
      <c r="N19" s="21">
        <f t="shared" si="2"/>
        <v>105678</v>
      </c>
      <c r="O19" s="21">
        <f t="shared" si="2"/>
        <v>108078</v>
      </c>
      <c r="P19" s="21">
        <f t="shared" si="2"/>
        <v>111703</v>
      </c>
      <c r="Q19" s="21">
        <f t="shared" si="2"/>
        <v>115106</v>
      </c>
      <c r="R19" s="22">
        <f t="shared" si="2"/>
        <v>121679</v>
      </c>
      <c r="S19" s="22">
        <f t="shared" ref="S19:T19" si="3">SUM(S5:S17)</f>
        <v>126631</v>
      </c>
      <c r="T19" s="22">
        <f t="shared" si="3"/>
        <v>130678</v>
      </c>
    </row>
    <row r="20" spans="1:27" s="7" customFormat="1" ht="35.25" customHeight="1" thickBot="1" x14ac:dyDescent="0.3">
      <c r="A20" s="72" t="s">
        <v>37</v>
      </c>
      <c r="B20" s="73"/>
      <c r="C20" s="74"/>
      <c r="D20" s="74"/>
      <c r="E20" s="74"/>
      <c r="F20" s="74"/>
      <c r="G20" s="74"/>
      <c r="H20" s="74"/>
      <c r="I20" s="74"/>
      <c r="J20" s="23">
        <v>447998</v>
      </c>
      <c r="K20" s="23">
        <v>450853</v>
      </c>
      <c r="L20" s="23">
        <v>454547</v>
      </c>
      <c r="M20" s="23">
        <v>456963</v>
      </c>
      <c r="N20" s="23">
        <v>459353</v>
      </c>
      <c r="O20" s="23">
        <v>461404</v>
      </c>
      <c r="P20" s="23">
        <v>462276</v>
      </c>
      <c r="Q20" s="23">
        <v>464611</v>
      </c>
      <c r="R20" s="24">
        <v>467213</v>
      </c>
      <c r="S20" s="24">
        <v>469784</v>
      </c>
      <c r="T20" s="24">
        <v>468856</v>
      </c>
    </row>
    <row r="22" spans="1:27" ht="12.75" customHeight="1" thickBot="1" x14ac:dyDescent="0.3"/>
    <row r="23" spans="1:27" ht="18" customHeight="1" x14ac:dyDescent="0.25">
      <c r="A23" s="50" t="s">
        <v>35</v>
      </c>
      <c r="B23" s="9" t="s">
        <v>1</v>
      </c>
      <c r="C23" s="9">
        <v>2005</v>
      </c>
      <c r="D23" s="9">
        <v>2006</v>
      </c>
      <c r="E23" s="9">
        <v>2007</v>
      </c>
      <c r="F23" s="9">
        <v>2008</v>
      </c>
      <c r="G23" s="9">
        <v>2009</v>
      </c>
      <c r="H23" s="9">
        <v>2010</v>
      </c>
      <c r="I23" s="9">
        <v>2011</v>
      </c>
      <c r="J23" s="9">
        <v>2012</v>
      </c>
      <c r="K23" s="9">
        <v>2013</v>
      </c>
      <c r="L23" s="9">
        <v>2014</v>
      </c>
      <c r="M23" s="9">
        <v>2015</v>
      </c>
      <c r="N23" s="9">
        <v>2016</v>
      </c>
      <c r="O23" s="9">
        <v>2017</v>
      </c>
      <c r="P23" s="9">
        <v>2018</v>
      </c>
      <c r="Q23" s="9">
        <v>2019</v>
      </c>
      <c r="R23" s="10">
        <v>2020</v>
      </c>
      <c r="S23" s="10">
        <v>2021</v>
      </c>
      <c r="T23" s="10">
        <v>2022</v>
      </c>
      <c r="U23" s="1"/>
      <c r="V23" s="1"/>
      <c r="W23" s="1"/>
      <c r="X23" s="1"/>
      <c r="Y23" s="1"/>
      <c r="Z23" s="1"/>
      <c r="AA23" s="1"/>
    </row>
    <row r="24" spans="1:27" ht="12.75" customHeight="1" x14ac:dyDescent="0.25">
      <c r="A24" s="12" t="s">
        <v>2</v>
      </c>
      <c r="B24" s="5" t="s">
        <v>3</v>
      </c>
      <c r="C24" s="17"/>
      <c r="D24" s="17"/>
      <c r="E24" s="17"/>
      <c r="F24" s="17"/>
      <c r="G24" s="17"/>
      <c r="H24" s="17"/>
      <c r="I24" s="17"/>
      <c r="J24" s="34">
        <f t="shared" ref="J24:R24" si="4">J5/J20</f>
        <v>4.73149433702829E-2</v>
      </c>
      <c r="K24" s="34">
        <f t="shared" si="4"/>
        <v>8.5890523075148661E-2</v>
      </c>
      <c r="L24" s="34">
        <f t="shared" si="4"/>
        <v>0.1089788294719798</v>
      </c>
      <c r="M24" s="34">
        <f t="shared" si="4"/>
        <v>0.13153581362167177</v>
      </c>
      <c r="N24" s="34">
        <f t="shared" si="4"/>
        <v>0.14794069049293246</v>
      </c>
      <c r="O24" s="34">
        <f t="shared" si="4"/>
        <v>0.15257778432783417</v>
      </c>
      <c r="P24" s="34">
        <f t="shared" si="4"/>
        <v>0.15334129394560825</v>
      </c>
      <c r="Q24" s="34">
        <f t="shared" si="4"/>
        <v>0.15281816401247494</v>
      </c>
      <c r="R24" s="35">
        <f t="shared" si="4"/>
        <v>0.15196494960542622</v>
      </c>
      <c r="S24" s="35">
        <f t="shared" ref="S24:T24" si="5">S5/S20</f>
        <v>0.15112477223575091</v>
      </c>
      <c r="T24" s="35">
        <f t="shared" si="5"/>
        <v>0.15143028989711127</v>
      </c>
      <c r="U24" s="1"/>
      <c r="V24" s="1"/>
      <c r="W24" s="1"/>
      <c r="X24" s="1"/>
      <c r="Y24" s="1"/>
      <c r="Z24" s="1"/>
      <c r="AA24" s="1"/>
    </row>
    <row r="25" spans="1:27" s="1" customFormat="1" ht="12.75" customHeight="1" x14ac:dyDescent="0.25">
      <c r="A25" s="12" t="s">
        <v>4</v>
      </c>
      <c r="B25" s="5" t="s">
        <v>3</v>
      </c>
      <c r="C25" s="17"/>
      <c r="D25" s="17"/>
      <c r="E25" s="17"/>
      <c r="F25" s="17"/>
      <c r="G25" s="17"/>
      <c r="H25" s="17"/>
      <c r="I25" s="17"/>
      <c r="J25" s="34">
        <f t="shared" ref="J25:R25" si="6">J6/J20</f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  <c r="N25" s="34">
        <f t="shared" si="6"/>
        <v>2.9672169333823878E-3</v>
      </c>
      <c r="O25" s="34">
        <f t="shared" si="6"/>
        <v>6.335012266907092E-3</v>
      </c>
      <c r="P25" s="34">
        <f t="shared" si="6"/>
        <v>1.128330261575336E-2</v>
      </c>
      <c r="Q25" s="34">
        <f t="shared" si="6"/>
        <v>1.3189528444225385E-2</v>
      </c>
      <c r="R25" s="35">
        <f t="shared" si="6"/>
        <v>1.4381021076040265E-2</v>
      </c>
      <c r="S25" s="35">
        <f t="shared" ref="S25:T25" si="7">S6/S20</f>
        <v>1.5096299575975343E-2</v>
      </c>
      <c r="T25" s="35">
        <f t="shared" si="7"/>
        <v>1.5403450099817428E-2</v>
      </c>
    </row>
    <row r="26" spans="1:27" s="1" customFormat="1" ht="12.75" customHeight="1" x14ac:dyDescent="0.25">
      <c r="A26" s="12" t="s">
        <v>5</v>
      </c>
      <c r="B26" s="5" t="s">
        <v>3</v>
      </c>
      <c r="C26" s="17"/>
      <c r="D26" s="17"/>
      <c r="E26" s="17"/>
      <c r="F26" s="17"/>
      <c r="G26" s="17"/>
      <c r="H26" s="17"/>
      <c r="I26" s="17"/>
      <c r="J26" s="34">
        <f t="shared" ref="J26:R26" si="8">J7/J20</f>
        <v>0</v>
      </c>
      <c r="K26" s="34">
        <f t="shared" si="8"/>
        <v>0</v>
      </c>
      <c r="L26" s="34">
        <f t="shared" si="8"/>
        <v>0</v>
      </c>
      <c r="M26" s="34">
        <f t="shared" si="8"/>
        <v>0</v>
      </c>
      <c r="N26" s="34">
        <f t="shared" si="8"/>
        <v>1.5238825043049681E-5</v>
      </c>
      <c r="O26" s="34">
        <f t="shared" si="8"/>
        <v>6.6969510450711302E-4</v>
      </c>
      <c r="P26" s="34">
        <f t="shared" si="8"/>
        <v>2.3535723247583695E-3</v>
      </c>
      <c r="Q26" s="34">
        <f t="shared" si="8"/>
        <v>3.570729061515978E-3</v>
      </c>
      <c r="R26" s="35">
        <f t="shared" si="8"/>
        <v>4.8136503051070924E-3</v>
      </c>
      <c r="S26" s="35">
        <f t="shared" ref="S26:T26" si="9">S7/S20</f>
        <v>6.077261039115849E-3</v>
      </c>
      <c r="T26" s="35">
        <f t="shared" si="9"/>
        <v>6.7206135785827636E-3</v>
      </c>
    </row>
    <row r="27" spans="1:27" s="1" customFormat="1" ht="12.75" customHeight="1" x14ac:dyDescent="0.25">
      <c r="A27" s="12" t="s">
        <v>31</v>
      </c>
      <c r="B27" s="5" t="s">
        <v>3</v>
      </c>
      <c r="C27" s="17"/>
      <c r="D27" s="17"/>
      <c r="E27" s="17"/>
      <c r="F27" s="17"/>
      <c r="G27" s="17"/>
      <c r="H27" s="17"/>
      <c r="I27" s="17"/>
      <c r="J27" s="34">
        <f t="shared" ref="J27:R27" si="10">J8/J20</f>
        <v>0</v>
      </c>
      <c r="K27" s="34">
        <f t="shared" si="10"/>
        <v>0</v>
      </c>
      <c r="L27" s="34">
        <f t="shared" si="10"/>
        <v>0</v>
      </c>
      <c r="M27" s="34">
        <f t="shared" si="10"/>
        <v>0</v>
      </c>
      <c r="N27" s="34">
        <f t="shared" si="10"/>
        <v>0</v>
      </c>
      <c r="O27" s="34">
        <f t="shared" si="10"/>
        <v>0</v>
      </c>
      <c r="P27" s="34">
        <f t="shared" si="10"/>
        <v>2.9203333073748148E-4</v>
      </c>
      <c r="Q27" s="34">
        <f t="shared" si="10"/>
        <v>2.0877680468176603E-3</v>
      </c>
      <c r="R27" s="35">
        <f t="shared" si="10"/>
        <v>7.583265020451058E-3</v>
      </c>
      <c r="S27" s="35">
        <f t="shared" ref="S27:T27" si="11">S8/S20</f>
        <v>1.2050218823970164E-2</v>
      </c>
      <c r="T27" s="35">
        <f t="shared" si="11"/>
        <v>1.6277919019912296E-2</v>
      </c>
    </row>
    <row r="28" spans="1:27" s="1" customFormat="1" ht="12.75" customHeight="1" x14ac:dyDescent="0.25">
      <c r="A28" s="12" t="s">
        <v>30</v>
      </c>
      <c r="B28" s="5" t="s">
        <v>3</v>
      </c>
      <c r="C28" s="17"/>
      <c r="D28" s="17"/>
      <c r="E28" s="17"/>
      <c r="F28" s="17"/>
      <c r="G28" s="17"/>
      <c r="H28" s="17"/>
      <c r="I28" s="17"/>
      <c r="J28" s="34">
        <f t="shared" ref="J28:R28" si="12">J9/J20</f>
        <v>0</v>
      </c>
      <c r="K28" s="34">
        <f t="shared" si="12"/>
        <v>0</v>
      </c>
      <c r="L28" s="34">
        <f t="shared" si="12"/>
        <v>0</v>
      </c>
      <c r="M28" s="34">
        <f t="shared" si="12"/>
        <v>0</v>
      </c>
      <c r="N28" s="34">
        <f t="shared" si="12"/>
        <v>0</v>
      </c>
      <c r="O28" s="34">
        <f t="shared" si="12"/>
        <v>0</v>
      </c>
      <c r="P28" s="34">
        <f t="shared" si="12"/>
        <v>4.5211086017876766E-4</v>
      </c>
      <c r="Q28" s="34">
        <f t="shared" si="12"/>
        <v>2.04472128296575E-3</v>
      </c>
      <c r="R28" s="35">
        <f t="shared" si="12"/>
        <v>4.190808046865134E-3</v>
      </c>
      <c r="S28" s="35">
        <f t="shared" ref="S28:T28" si="13">S9/S20</f>
        <v>6.1304769851676516E-3</v>
      </c>
      <c r="T28" s="35">
        <f t="shared" si="13"/>
        <v>7.8424932175337417E-3</v>
      </c>
    </row>
    <row r="29" spans="1:27" s="1" customFormat="1" ht="12.75" customHeight="1" x14ac:dyDescent="0.25">
      <c r="A29" s="12" t="s">
        <v>29</v>
      </c>
      <c r="B29" s="5" t="s">
        <v>3</v>
      </c>
      <c r="C29" s="17"/>
      <c r="D29" s="17"/>
      <c r="E29" s="17"/>
      <c r="F29" s="17"/>
      <c r="G29" s="17"/>
      <c r="H29" s="17"/>
      <c r="I29" s="17"/>
      <c r="J29" s="34">
        <f t="shared" ref="J29:R29" si="14">J10/J20</f>
        <v>0</v>
      </c>
      <c r="K29" s="34">
        <f t="shared" si="14"/>
        <v>0</v>
      </c>
      <c r="L29" s="34">
        <f t="shared" si="14"/>
        <v>0</v>
      </c>
      <c r="M29" s="34">
        <f t="shared" si="14"/>
        <v>0</v>
      </c>
      <c r="N29" s="34">
        <f t="shared" si="14"/>
        <v>0</v>
      </c>
      <c r="O29" s="34">
        <f t="shared" si="14"/>
        <v>0</v>
      </c>
      <c r="P29" s="34">
        <f t="shared" si="14"/>
        <v>0</v>
      </c>
      <c r="Q29" s="34">
        <f t="shared" si="14"/>
        <v>8.501735860752328E-4</v>
      </c>
      <c r="R29" s="35">
        <f t="shared" si="14"/>
        <v>2.8980357995175648E-3</v>
      </c>
      <c r="S29" s="35">
        <f t="shared" ref="S29:T29" si="15">S10/S20</f>
        <v>4.6468164092433968E-3</v>
      </c>
      <c r="T29" s="35">
        <f t="shared" si="15"/>
        <v>5.2958690941355127E-3</v>
      </c>
    </row>
    <row r="30" spans="1:27" s="1" customFormat="1" ht="12.75" customHeight="1" x14ac:dyDescent="0.25">
      <c r="A30" s="12" t="s">
        <v>7</v>
      </c>
      <c r="B30" s="5" t="s">
        <v>3</v>
      </c>
      <c r="C30" s="17"/>
      <c r="D30" s="17"/>
      <c r="E30" s="17"/>
      <c r="F30" s="17"/>
      <c r="G30" s="17"/>
      <c r="H30" s="17"/>
      <c r="I30" s="17"/>
      <c r="J30" s="34">
        <f t="shared" ref="J30:R30" si="16">J11/J20</f>
        <v>2.0089375398997316E-4</v>
      </c>
      <c r="K30" s="34">
        <f t="shared" si="16"/>
        <v>2.9277835569464994E-4</v>
      </c>
      <c r="L30" s="34">
        <f t="shared" si="16"/>
        <v>3.9599865360457774E-4</v>
      </c>
      <c r="M30" s="34">
        <f t="shared" si="16"/>
        <v>5.4271352385204053E-4</v>
      </c>
      <c r="N30" s="34">
        <f t="shared" si="16"/>
        <v>6.3132275178348672E-4</v>
      </c>
      <c r="O30" s="34">
        <f t="shared" si="16"/>
        <v>7.4988513320213958E-4</v>
      </c>
      <c r="P30" s="34">
        <f t="shared" si="16"/>
        <v>8.5663110349661238E-4</v>
      </c>
      <c r="Q30" s="34">
        <f t="shared" si="16"/>
        <v>9.750092012457734E-4</v>
      </c>
      <c r="R30" s="35">
        <f t="shared" si="16"/>
        <v>1.0551932416264101E-3</v>
      </c>
      <c r="S30" s="35">
        <f t="shared" ref="S30:T30" si="17">S11/S20</f>
        <v>1.2324813105597467E-3</v>
      </c>
      <c r="T30" s="35">
        <f t="shared" si="17"/>
        <v>1.2199907860835737E-3</v>
      </c>
    </row>
    <row r="31" spans="1:27" s="1" customFormat="1" ht="12.75" customHeight="1" x14ac:dyDescent="0.25">
      <c r="A31" s="12" t="s">
        <v>8</v>
      </c>
      <c r="B31" s="5" t="s">
        <v>3</v>
      </c>
      <c r="C31" s="17"/>
      <c r="D31" s="17"/>
      <c r="E31" s="17"/>
      <c r="F31" s="17"/>
      <c r="G31" s="17"/>
      <c r="H31" s="17"/>
      <c r="I31" s="17"/>
      <c r="J31" s="34">
        <f t="shared" ref="J31:R31" si="18">J12/J20</f>
        <v>6.2500279019102759E-5</v>
      </c>
      <c r="K31" s="34">
        <f t="shared" si="18"/>
        <v>6.8758553231319298E-5</v>
      </c>
      <c r="L31" s="34">
        <f t="shared" si="18"/>
        <v>7.4799745680864685E-5</v>
      </c>
      <c r="M31" s="34">
        <f t="shared" si="18"/>
        <v>7.878099539787685E-5</v>
      </c>
      <c r="N31" s="34">
        <f t="shared" si="18"/>
        <v>8.4902025239848224E-5</v>
      </c>
      <c r="O31" s="34">
        <f t="shared" si="18"/>
        <v>8.669192291354214E-5</v>
      </c>
      <c r="P31" s="34">
        <f t="shared" si="18"/>
        <v>9.3018023864531143E-5</v>
      </c>
      <c r="Q31" s="34">
        <f t="shared" si="18"/>
        <v>9.9007556859394204E-5</v>
      </c>
      <c r="R31" s="35">
        <f t="shared" si="18"/>
        <v>1.0059651593598637E-4</v>
      </c>
      <c r="S31" s="35">
        <f t="shared" ref="S31:T31" si="19">S12/S20</f>
        <v>1.0004597857738875E-4</v>
      </c>
      <c r="T31" s="35">
        <f t="shared" si="19"/>
        <v>1.0024399815721672E-4</v>
      </c>
    </row>
    <row r="32" spans="1:27" s="1" customFormat="1" ht="12.75" customHeight="1" x14ac:dyDescent="0.25">
      <c r="A32" s="12" t="s">
        <v>18</v>
      </c>
      <c r="B32" s="5" t="s">
        <v>10</v>
      </c>
      <c r="C32" s="17"/>
      <c r="D32" s="17"/>
      <c r="E32" s="17"/>
      <c r="F32" s="17"/>
      <c r="G32" s="17"/>
      <c r="H32" s="17"/>
      <c r="I32" s="17"/>
      <c r="J32" s="34">
        <f t="shared" ref="J32:R32" si="20">J13/J20</f>
        <v>8.1473578007044675E-2</v>
      </c>
      <c r="K32" s="34">
        <f t="shared" si="20"/>
        <v>8.0070444246794409E-2</v>
      </c>
      <c r="L32" s="34">
        <f t="shared" si="20"/>
        <v>7.8869731842911739E-2</v>
      </c>
      <c r="M32" s="34">
        <f t="shared" si="20"/>
        <v>7.7969113473082066E-2</v>
      </c>
      <c r="N32" s="34">
        <f t="shared" si="20"/>
        <v>7.7905227570082267E-2</v>
      </c>
      <c r="O32" s="34">
        <f t="shared" si="20"/>
        <v>7.3304522717618406E-2</v>
      </c>
      <c r="P32" s="34">
        <f t="shared" si="20"/>
        <v>7.2456714170755138E-2</v>
      </c>
      <c r="Q32" s="34">
        <f t="shared" si="20"/>
        <v>7.1586768285727201E-2</v>
      </c>
      <c r="R32" s="35">
        <f t="shared" si="20"/>
        <v>7.0995456033971657E-2</v>
      </c>
      <c r="S32" s="35">
        <f t="shared" ref="S32:T32" si="21">S13/S20</f>
        <v>7.0008769987909336E-2</v>
      </c>
      <c r="T32" s="35">
        <f t="shared" si="21"/>
        <v>6.9961779309638775E-2</v>
      </c>
    </row>
    <row r="33" spans="1:20" s="1" customFormat="1" ht="12.75" customHeight="1" x14ac:dyDescent="0.25">
      <c r="A33" s="14" t="s">
        <v>19</v>
      </c>
      <c r="B33" s="5" t="s">
        <v>10</v>
      </c>
      <c r="C33" s="17"/>
      <c r="D33" s="17"/>
      <c r="E33" s="17"/>
      <c r="F33" s="17"/>
      <c r="G33" s="17"/>
      <c r="H33" s="17"/>
      <c r="I33" s="17"/>
      <c r="J33" s="40">
        <f t="shared" ref="J33:R33" si="22">J14/J20</f>
        <v>4.5312702288849503E-4</v>
      </c>
      <c r="K33" s="40">
        <f t="shared" si="22"/>
        <v>4.3916753354197489E-4</v>
      </c>
      <c r="L33" s="40">
        <f t="shared" si="22"/>
        <v>4.3119853392498467E-4</v>
      </c>
      <c r="M33" s="40">
        <f t="shared" si="22"/>
        <v>4.1797694780540217E-4</v>
      </c>
      <c r="N33" s="40">
        <f t="shared" si="22"/>
        <v>4.1362525116849132E-4</v>
      </c>
      <c r="O33" s="40">
        <f t="shared" si="22"/>
        <v>4.1612122998500227E-4</v>
      </c>
      <c r="P33" s="40">
        <f t="shared" si="22"/>
        <v>4.1533629260441816E-4</v>
      </c>
      <c r="Q33" s="40">
        <f t="shared" si="22"/>
        <v>4.1324893297834103E-4</v>
      </c>
      <c r="R33" s="41">
        <f t="shared" si="22"/>
        <v>4.4091238899602534E-4</v>
      </c>
      <c r="S33" s="41">
        <f t="shared" ref="S33:T33" si="23">S14/S20</f>
        <v>4.3211348194063657E-4</v>
      </c>
      <c r="T33" s="41">
        <f t="shared" si="23"/>
        <v>4.3296875799819133E-4</v>
      </c>
    </row>
    <row r="34" spans="1:20" s="1" customFormat="1" ht="12.75" customHeight="1" x14ac:dyDescent="0.25">
      <c r="A34" s="12" t="s">
        <v>9</v>
      </c>
      <c r="B34" s="5" t="s">
        <v>10</v>
      </c>
      <c r="C34" s="17"/>
      <c r="D34" s="17"/>
      <c r="E34" s="17"/>
      <c r="F34" s="17"/>
      <c r="G34" s="17"/>
      <c r="H34" s="17"/>
      <c r="I34" s="17"/>
      <c r="J34" s="34">
        <f t="shared" ref="J34:R34" si="24">J15/J20</f>
        <v>2.2321528221108128E-6</v>
      </c>
      <c r="K34" s="34">
        <f t="shared" si="24"/>
        <v>9.0938731693035197E-5</v>
      </c>
      <c r="L34" s="34">
        <f t="shared" si="24"/>
        <v>1.0119965592116987E-4</v>
      </c>
      <c r="M34" s="34">
        <f t="shared" si="24"/>
        <v>1.0066460523062042E-4</v>
      </c>
      <c r="N34" s="34">
        <f t="shared" si="24"/>
        <v>1.001408502828979E-4</v>
      </c>
      <c r="O34" s="34">
        <f t="shared" si="24"/>
        <v>9.7528413277734916E-5</v>
      </c>
      <c r="P34" s="34">
        <f t="shared" si="24"/>
        <v>9.3018023864531143E-5</v>
      </c>
      <c r="Q34" s="34">
        <f t="shared" si="24"/>
        <v>1.1192158601496736E-4</v>
      </c>
      <c r="R34" s="35">
        <f t="shared" si="24"/>
        <v>1.0059651593598637E-4</v>
      </c>
      <c r="S34" s="35">
        <f t="shared" ref="S34:T34" si="25">S15/S20</f>
        <v>9.7917340735316662E-5</v>
      </c>
      <c r="T34" s="35">
        <f t="shared" si="25"/>
        <v>9.1712594058730192E-5</v>
      </c>
    </row>
    <row r="35" spans="1:20" s="1" customFormat="1" ht="12.75" customHeight="1" x14ac:dyDescent="0.25">
      <c r="A35" s="12" t="s">
        <v>11</v>
      </c>
      <c r="B35" s="5" t="s">
        <v>10</v>
      </c>
      <c r="C35" s="17"/>
      <c r="D35" s="17"/>
      <c r="E35" s="17"/>
      <c r="F35" s="17"/>
      <c r="G35" s="17"/>
      <c r="H35" s="17"/>
      <c r="I35" s="17"/>
      <c r="J35" s="34">
        <f t="shared" ref="J35:R35" si="26">J16/J20</f>
        <v>0</v>
      </c>
      <c r="K35" s="34">
        <f t="shared" si="26"/>
        <v>0</v>
      </c>
      <c r="L35" s="34">
        <f t="shared" si="26"/>
        <v>0</v>
      </c>
      <c r="M35" s="34">
        <f t="shared" si="26"/>
        <v>0</v>
      </c>
      <c r="N35" s="34">
        <f t="shared" si="26"/>
        <v>0</v>
      </c>
      <c r="O35" s="34">
        <f t="shared" si="26"/>
        <v>0</v>
      </c>
      <c r="P35" s="34">
        <f t="shared" si="26"/>
        <v>0</v>
      </c>
      <c r="Q35" s="34">
        <f t="shared" si="26"/>
        <v>0</v>
      </c>
      <c r="R35" s="35">
        <f t="shared" si="26"/>
        <v>1.9091934513808476E-3</v>
      </c>
      <c r="S35" s="35">
        <f t="shared" ref="S35:T35" si="27">S16/S20</f>
        <v>2.5522367726444496E-3</v>
      </c>
      <c r="T35" s="35">
        <f t="shared" si="27"/>
        <v>3.9372429914515334E-3</v>
      </c>
    </row>
    <row r="36" spans="1:20" s="1" customFormat="1" ht="12.75" customHeight="1" x14ac:dyDescent="0.25">
      <c r="A36" s="12" t="s">
        <v>12</v>
      </c>
      <c r="B36" s="5" t="s">
        <v>13</v>
      </c>
      <c r="C36" s="17"/>
      <c r="D36" s="17"/>
      <c r="E36" s="17"/>
      <c r="F36" s="17"/>
      <c r="G36" s="17"/>
      <c r="H36" s="17"/>
      <c r="I36" s="17"/>
      <c r="J36" s="34">
        <f t="shared" ref="J36:R36" si="28">J17/J20</f>
        <v>0</v>
      </c>
      <c r="K36" s="34">
        <f t="shared" si="28"/>
        <v>0</v>
      </c>
      <c r="L36" s="34">
        <f t="shared" si="28"/>
        <v>0</v>
      </c>
      <c r="M36" s="34">
        <f t="shared" si="28"/>
        <v>0</v>
      </c>
      <c r="N36" s="34">
        <f t="shared" si="28"/>
        <v>0</v>
      </c>
      <c r="O36" s="34">
        <f t="shared" si="28"/>
        <v>0</v>
      </c>
      <c r="P36" s="34">
        <f t="shared" si="28"/>
        <v>0</v>
      </c>
      <c r="Q36" s="34">
        <f t="shared" si="28"/>
        <v>0</v>
      </c>
      <c r="R36" s="35">
        <f t="shared" si="28"/>
        <v>2.1403514028933271E-6</v>
      </c>
      <c r="S36" s="35">
        <f t="shared" ref="S36:T36" si="29">S17/S20</f>
        <v>2.1286378420721012E-6</v>
      </c>
      <c r="T36" s="35">
        <f t="shared" si="29"/>
        <v>2.1328510246216321E-6</v>
      </c>
    </row>
    <row r="37" spans="1:20" s="1" customFormat="1" ht="29.25" customHeight="1" thickBot="1" x14ac:dyDescent="0.3">
      <c r="A37" s="67" t="s">
        <v>38</v>
      </c>
      <c r="B37" s="68"/>
      <c r="C37" s="18"/>
      <c r="D37" s="18"/>
      <c r="E37" s="18"/>
      <c r="F37" s="18"/>
      <c r="G37" s="18"/>
      <c r="H37" s="18"/>
      <c r="I37" s="18"/>
      <c r="J37" s="15">
        <f t="shared" ref="J37:R37" si="30">J19/J20</f>
        <v>0.12950727458604727</v>
      </c>
      <c r="K37" s="15">
        <f t="shared" si="30"/>
        <v>0.16685261049610406</v>
      </c>
      <c r="L37" s="15">
        <f t="shared" si="30"/>
        <v>0.18885175790402312</v>
      </c>
      <c r="M37" s="15">
        <f t="shared" si="30"/>
        <v>0.21064506316703979</v>
      </c>
      <c r="N37" s="15">
        <f t="shared" si="30"/>
        <v>0.23005836469991489</v>
      </c>
      <c r="O37" s="15">
        <f t="shared" si="30"/>
        <v>0.23423724111624519</v>
      </c>
      <c r="P37" s="15">
        <f t="shared" si="30"/>
        <v>0.24163703069162146</v>
      </c>
      <c r="Q37" s="15">
        <f t="shared" si="30"/>
        <v>0.24774703999690062</v>
      </c>
      <c r="R37" s="16">
        <f t="shared" si="30"/>
        <v>0.26043581835265717</v>
      </c>
      <c r="S37" s="16">
        <f t="shared" ref="S37:T37" si="31">S19/S20</f>
        <v>0.26955153857943226</v>
      </c>
      <c r="T37" s="16">
        <f t="shared" si="31"/>
        <v>0.27871670619550565</v>
      </c>
    </row>
  </sheetData>
  <mergeCells count="5">
    <mergeCell ref="A37:B37"/>
    <mergeCell ref="A1:C2"/>
    <mergeCell ref="A19:B19"/>
    <mergeCell ref="A20:B20"/>
    <mergeCell ref="C20:I20"/>
  </mergeCells>
  <pageMargins left="0" right="0" top="0" bottom="0" header="0" footer="0"/>
  <pageSetup fitToWidth="0" fitToHeight="0" orientation="portrait" r:id="rId1"/>
  <headerFooter alignWithMargins="0"/>
  <ignoredErrors>
    <ignoredError sqref="C19:T1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1A8DF-1435-4D68-A4C3-BADD51FA2A01}">
  <sheetPr codeName="Sheet3"/>
  <dimension ref="A1:V37"/>
  <sheetViews>
    <sheetView showGridLines="0" showOutlineSymbols="0" zoomScaleNormal="100" workbookViewId="0">
      <pane xSplit="2" ySplit="4" topLeftCell="M17" activePane="bottomRight" state="frozen"/>
      <selection pane="topRight" activeCell="C1" sqref="C1"/>
      <selection pane="bottomLeft" activeCell="A5" sqref="A5"/>
      <selection pane="bottomRight" sqref="A1:C2"/>
    </sheetView>
  </sheetViews>
  <sheetFormatPr defaultColWidth="6.88671875" defaultRowHeight="12.75" customHeight="1" x14ac:dyDescent="0.25"/>
  <cols>
    <col min="1" max="1" width="60.109375" customWidth="1"/>
    <col min="2" max="2" width="43.5546875" style="3" customWidth="1"/>
    <col min="3" max="3" width="13.88671875" style="3" bestFit="1" customWidth="1"/>
    <col min="4" max="8" width="13.88671875" style="1" bestFit="1" customWidth="1"/>
    <col min="9" max="9" width="13.88671875" style="1" customWidth="1"/>
    <col min="10" max="10" width="13.88671875" style="1" bestFit="1" customWidth="1"/>
    <col min="11" max="11" width="13.44140625" style="1" bestFit="1" customWidth="1"/>
    <col min="12" max="12" width="13" style="1" bestFit="1" customWidth="1"/>
    <col min="13" max="13" width="13.44140625" style="1" bestFit="1" customWidth="1"/>
    <col min="14" max="14" width="13" style="1" bestFit="1" customWidth="1"/>
    <col min="15" max="19" width="13.6640625" style="1" bestFit="1" customWidth="1"/>
    <col min="20" max="21" width="10.6640625" style="1" customWidth="1"/>
    <col min="22" max="30" width="10.6640625" customWidth="1"/>
    <col min="258" max="258" width="17.88671875" bestFit="1" customWidth="1"/>
    <col min="259" max="259" width="14.5546875" bestFit="1" customWidth="1"/>
    <col min="260" max="275" width="8.5546875" customWidth="1"/>
    <col min="276" max="286" width="10.6640625" customWidth="1"/>
    <col min="514" max="514" width="17.88671875" bestFit="1" customWidth="1"/>
    <col min="515" max="515" width="14.5546875" bestFit="1" customWidth="1"/>
    <col min="516" max="531" width="8.5546875" customWidth="1"/>
    <col min="532" max="542" width="10.6640625" customWidth="1"/>
    <col min="770" max="770" width="17.88671875" bestFit="1" customWidth="1"/>
    <col min="771" max="771" width="14.5546875" bestFit="1" customWidth="1"/>
    <col min="772" max="787" width="8.5546875" customWidth="1"/>
    <col min="788" max="798" width="10.6640625" customWidth="1"/>
    <col min="1026" max="1026" width="17.88671875" bestFit="1" customWidth="1"/>
    <col min="1027" max="1027" width="14.5546875" bestFit="1" customWidth="1"/>
    <col min="1028" max="1043" width="8.5546875" customWidth="1"/>
    <col min="1044" max="1054" width="10.6640625" customWidth="1"/>
    <col min="1282" max="1282" width="17.88671875" bestFit="1" customWidth="1"/>
    <col min="1283" max="1283" width="14.5546875" bestFit="1" customWidth="1"/>
    <col min="1284" max="1299" width="8.5546875" customWidth="1"/>
    <col min="1300" max="1310" width="10.6640625" customWidth="1"/>
    <col min="1538" max="1538" width="17.88671875" bestFit="1" customWidth="1"/>
    <col min="1539" max="1539" width="14.5546875" bestFit="1" customWidth="1"/>
    <col min="1540" max="1555" width="8.5546875" customWidth="1"/>
    <col min="1556" max="1566" width="10.6640625" customWidth="1"/>
    <col min="1794" max="1794" width="17.88671875" bestFit="1" customWidth="1"/>
    <col min="1795" max="1795" width="14.5546875" bestFit="1" customWidth="1"/>
    <col min="1796" max="1811" width="8.5546875" customWidth="1"/>
    <col min="1812" max="1822" width="10.6640625" customWidth="1"/>
    <col min="2050" max="2050" width="17.88671875" bestFit="1" customWidth="1"/>
    <col min="2051" max="2051" width="14.5546875" bestFit="1" customWidth="1"/>
    <col min="2052" max="2067" width="8.5546875" customWidth="1"/>
    <col min="2068" max="2078" width="10.6640625" customWidth="1"/>
    <col min="2306" max="2306" width="17.88671875" bestFit="1" customWidth="1"/>
    <col min="2307" max="2307" width="14.5546875" bestFit="1" customWidth="1"/>
    <col min="2308" max="2323" width="8.5546875" customWidth="1"/>
    <col min="2324" max="2334" width="10.6640625" customWidth="1"/>
    <col min="2562" max="2562" width="17.88671875" bestFit="1" customWidth="1"/>
    <col min="2563" max="2563" width="14.5546875" bestFit="1" customWidth="1"/>
    <col min="2564" max="2579" width="8.5546875" customWidth="1"/>
    <col min="2580" max="2590" width="10.6640625" customWidth="1"/>
    <col min="2818" max="2818" width="17.88671875" bestFit="1" customWidth="1"/>
    <col min="2819" max="2819" width="14.5546875" bestFit="1" customWidth="1"/>
    <col min="2820" max="2835" width="8.5546875" customWidth="1"/>
    <col min="2836" max="2846" width="10.6640625" customWidth="1"/>
    <col min="3074" max="3074" width="17.88671875" bestFit="1" customWidth="1"/>
    <col min="3075" max="3075" width="14.5546875" bestFit="1" customWidth="1"/>
    <col min="3076" max="3091" width="8.5546875" customWidth="1"/>
    <col min="3092" max="3102" width="10.6640625" customWidth="1"/>
    <col min="3330" max="3330" width="17.88671875" bestFit="1" customWidth="1"/>
    <col min="3331" max="3331" width="14.5546875" bestFit="1" customWidth="1"/>
    <col min="3332" max="3347" width="8.5546875" customWidth="1"/>
    <col min="3348" max="3358" width="10.6640625" customWidth="1"/>
    <col min="3586" max="3586" width="17.88671875" bestFit="1" customWidth="1"/>
    <col min="3587" max="3587" width="14.5546875" bestFit="1" customWidth="1"/>
    <col min="3588" max="3603" width="8.5546875" customWidth="1"/>
    <col min="3604" max="3614" width="10.6640625" customWidth="1"/>
    <col min="3842" max="3842" width="17.88671875" bestFit="1" customWidth="1"/>
    <col min="3843" max="3843" width="14.5546875" bestFit="1" customWidth="1"/>
    <col min="3844" max="3859" width="8.5546875" customWidth="1"/>
    <col min="3860" max="3870" width="10.6640625" customWidth="1"/>
    <col min="4098" max="4098" width="17.88671875" bestFit="1" customWidth="1"/>
    <col min="4099" max="4099" width="14.5546875" bestFit="1" customWidth="1"/>
    <col min="4100" max="4115" width="8.5546875" customWidth="1"/>
    <col min="4116" max="4126" width="10.6640625" customWidth="1"/>
    <col min="4354" max="4354" width="17.88671875" bestFit="1" customWidth="1"/>
    <col min="4355" max="4355" width="14.5546875" bestFit="1" customWidth="1"/>
    <col min="4356" max="4371" width="8.5546875" customWidth="1"/>
    <col min="4372" max="4382" width="10.6640625" customWidth="1"/>
    <col min="4610" max="4610" width="17.88671875" bestFit="1" customWidth="1"/>
    <col min="4611" max="4611" width="14.5546875" bestFit="1" customWidth="1"/>
    <col min="4612" max="4627" width="8.5546875" customWidth="1"/>
    <col min="4628" max="4638" width="10.6640625" customWidth="1"/>
    <col min="4866" max="4866" width="17.88671875" bestFit="1" customWidth="1"/>
    <col min="4867" max="4867" width="14.5546875" bestFit="1" customWidth="1"/>
    <col min="4868" max="4883" width="8.5546875" customWidth="1"/>
    <col min="4884" max="4894" width="10.6640625" customWidth="1"/>
    <col min="5122" max="5122" width="17.88671875" bestFit="1" customWidth="1"/>
    <col min="5123" max="5123" width="14.5546875" bestFit="1" customWidth="1"/>
    <col min="5124" max="5139" width="8.5546875" customWidth="1"/>
    <col min="5140" max="5150" width="10.6640625" customWidth="1"/>
    <col min="5378" max="5378" width="17.88671875" bestFit="1" customWidth="1"/>
    <col min="5379" max="5379" width="14.5546875" bestFit="1" customWidth="1"/>
    <col min="5380" max="5395" width="8.5546875" customWidth="1"/>
    <col min="5396" max="5406" width="10.6640625" customWidth="1"/>
    <col min="5634" max="5634" width="17.88671875" bestFit="1" customWidth="1"/>
    <col min="5635" max="5635" width="14.5546875" bestFit="1" customWidth="1"/>
    <col min="5636" max="5651" width="8.5546875" customWidth="1"/>
    <col min="5652" max="5662" width="10.6640625" customWidth="1"/>
    <col min="5890" max="5890" width="17.88671875" bestFit="1" customWidth="1"/>
    <col min="5891" max="5891" width="14.5546875" bestFit="1" customWidth="1"/>
    <col min="5892" max="5907" width="8.5546875" customWidth="1"/>
    <col min="5908" max="5918" width="10.6640625" customWidth="1"/>
    <col min="6146" max="6146" width="17.88671875" bestFit="1" customWidth="1"/>
    <col min="6147" max="6147" width="14.5546875" bestFit="1" customWidth="1"/>
    <col min="6148" max="6163" width="8.5546875" customWidth="1"/>
    <col min="6164" max="6174" width="10.6640625" customWidth="1"/>
    <col min="6402" max="6402" width="17.88671875" bestFit="1" customWidth="1"/>
    <col min="6403" max="6403" width="14.5546875" bestFit="1" customWidth="1"/>
    <col min="6404" max="6419" width="8.5546875" customWidth="1"/>
    <col min="6420" max="6430" width="10.6640625" customWidth="1"/>
    <col min="6658" max="6658" width="17.88671875" bestFit="1" customWidth="1"/>
    <col min="6659" max="6659" width="14.5546875" bestFit="1" customWidth="1"/>
    <col min="6660" max="6675" width="8.5546875" customWidth="1"/>
    <col min="6676" max="6686" width="10.6640625" customWidth="1"/>
    <col min="6914" max="6914" width="17.88671875" bestFit="1" customWidth="1"/>
    <col min="6915" max="6915" width="14.5546875" bestFit="1" customWidth="1"/>
    <col min="6916" max="6931" width="8.5546875" customWidth="1"/>
    <col min="6932" max="6942" width="10.6640625" customWidth="1"/>
    <col min="7170" max="7170" width="17.88671875" bestFit="1" customWidth="1"/>
    <col min="7171" max="7171" width="14.5546875" bestFit="1" customWidth="1"/>
    <col min="7172" max="7187" width="8.5546875" customWidth="1"/>
    <col min="7188" max="7198" width="10.6640625" customWidth="1"/>
    <col min="7426" max="7426" width="17.88671875" bestFit="1" customWidth="1"/>
    <col min="7427" max="7427" width="14.5546875" bestFit="1" customWidth="1"/>
    <col min="7428" max="7443" width="8.5546875" customWidth="1"/>
    <col min="7444" max="7454" width="10.6640625" customWidth="1"/>
    <col min="7682" max="7682" width="17.88671875" bestFit="1" customWidth="1"/>
    <col min="7683" max="7683" width="14.5546875" bestFit="1" customWidth="1"/>
    <col min="7684" max="7699" width="8.5546875" customWidth="1"/>
    <col min="7700" max="7710" width="10.6640625" customWidth="1"/>
    <col min="7938" max="7938" width="17.88671875" bestFit="1" customWidth="1"/>
    <col min="7939" max="7939" width="14.5546875" bestFit="1" customWidth="1"/>
    <col min="7940" max="7955" width="8.5546875" customWidth="1"/>
    <col min="7956" max="7966" width="10.6640625" customWidth="1"/>
    <col min="8194" max="8194" width="17.88671875" bestFit="1" customWidth="1"/>
    <col min="8195" max="8195" width="14.5546875" bestFit="1" customWidth="1"/>
    <col min="8196" max="8211" width="8.5546875" customWidth="1"/>
    <col min="8212" max="8222" width="10.6640625" customWidth="1"/>
    <col min="8450" max="8450" width="17.88671875" bestFit="1" customWidth="1"/>
    <col min="8451" max="8451" width="14.5546875" bestFit="1" customWidth="1"/>
    <col min="8452" max="8467" width="8.5546875" customWidth="1"/>
    <col min="8468" max="8478" width="10.6640625" customWidth="1"/>
    <col min="8706" max="8706" width="17.88671875" bestFit="1" customWidth="1"/>
    <col min="8707" max="8707" width="14.5546875" bestFit="1" customWidth="1"/>
    <col min="8708" max="8723" width="8.5546875" customWidth="1"/>
    <col min="8724" max="8734" width="10.6640625" customWidth="1"/>
    <col min="8962" max="8962" width="17.88671875" bestFit="1" customWidth="1"/>
    <col min="8963" max="8963" width="14.5546875" bestFit="1" customWidth="1"/>
    <col min="8964" max="8979" width="8.5546875" customWidth="1"/>
    <col min="8980" max="8990" width="10.6640625" customWidth="1"/>
    <col min="9218" max="9218" width="17.88671875" bestFit="1" customWidth="1"/>
    <col min="9219" max="9219" width="14.5546875" bestFit="1" customWidth="1"/>
    <col min="9220" max="9235" width="8.5546875" customWidth="1"/>
    <col min="9236" max="9246" width="10.6640625" customWidth="1"/>
    <col min="9474" max="9474" width="17.88671875" bestFit="1" customWidth="1"/>
    <col min="9475" max="9475" width="14.5546875" bestFit="1" customWidth="1"/>
    <col min="9476" max="9491" width="8.5546875" customWidth="1"/>
    <col min="9492" max="9502" width="10.6640625" customWidth="1"/>
    <col min="9730" max="9730" width="17.88671875" bestFit="1" customWidth="1"/>
    <col min="9731" max="9731" width="14.5546875" bestFit="1" customWidth="1"/>
    <col min="9732" max="9747" width="8.5546875" customWidth="1"/>
    <col min="9748" max="9758" width="10.6640625" customWidth="1"/>
    <col min="9986" max="9986" width="17.88671875" bestFit="1" customWidth="1"/>
    <col min="9987" max="9987" width="14.5546875" bestFit="1" customWidth="1"/>
    <col min="9988" max="10003" width="8.5546875" customWidth="1"/>
    <col min="10004" max="10014" width="10.6640625" customWidth="1"/>
    <col min="10242" max="10242" width="17.88671875" bestFit="1" customWidth="1"/>
    <col min="10243" max="10243" width="14.5546875" bestFit="1" customWidth="1"/>
    <col min="10244" max="10259" width="8.5546875" customWidth="1"/>
    <col min="10260" max="10270" width="10.6640625" customWidth="1"/>
    <col min="10498" max="10498" width="17.88671875" bestFit="1" customWidth="1"/>
    <col min="10499" max="10499" width="14.5546875" bestFit="1" customWidth="1"/>
    <col min="10500" max="10515" width="8.5546875" customWidth="1"/>
    <col min="10516" max="10526" width="10.6640625" customWidth="1"/>
    <col min="10754" max="10754" width="17.88671875" bestFit="1" customWidth="1"/>
    <col min="10755" max="10755" width="14.5546875" bestFit="1" customWidth="1"/>
    <col min="10756" max="10771" width="8.5546875" customWidth="1"/>
    <col min="10772" max="10782" width="10.6640625" customWidth="1"/>
    <col min="11010" max="11010" width="17.88671875" bestFit="1" customWidth="1"/>
    <col min="11011" max="11011" width="14.5546875" bestFit="1" customWidth="1"/>
    <col min="11012" max="11027" width="8.5546875" customWidth="1"/>
    <col min="11028" max="11038" width="10.6640625" customWidth="1"/>
    <col min="11266" max="11266" width="17.88671875" bestFit="1" customWidth="1"/>
    <col min="11267" max="11267" width="14.5546875" bestFit="1" customWidth="1"/>
    <col min="11268" max="11283" width="8.5546875" customWidth="1"/>
    <col min="11284" max="11294" width="10.6640625" customWidth="1"/>
    <col min="11522" max="11522" width="17.88671875" bestFit="1" customWidth="1"/>
    <col min="11523" max="11523" width="14.5546875" bestFit="1" customWidth="1"/>
    <col min="11524" max="11539" width="8.5546875" customWidth="1"/>
    <col min="11540" max="11550" width="10.6640625" customWidth="1"/>
    <col min="11778" max="11778" width="17.88671875" bestFit="1" customWidth="1"/>
    <col min="11779" max="11779" width="14.5546875" bestFit="1" customWidth="1"/>
    <col min="11780" max="11795" width="8.5546875" customWidth="1"/>
    <col min="11796" max="11806" width="10.6640625" customWidth="1"/>
    <col min="12034" max="12034" width="17.88671875" bestFit="1" customWidth="1"/>
    <col min="12035" max="12035" width="14.5546875" bestFit="1" customWidth="1"/>
    <col min="12036" max="12051" width="8.5546875" customWidth="1"/>
    <col min="12052" max="12062" width="10.6640625" customWidth="1"/>
    <col min="12290" max="12290" width="17.88671875" bestFit="1" customWidth="1"/>
    <col min="12291" max="12291" width="14.5546875" bestFit="1" customWidth="1"/>
    <col min="12292" max="12307" width="8.5546875" customWidth="1"/>
    <col min="12308" max="12318" width="10.6640625" customWidth="1"/>
    <col min="12546" max="12546" width="17.88671875" bestFit="1" customWidth="1"/>
    <col min="12547" max="12547" width="14.5546875" bestFit="1" customWidth="1"/>
    <col min="12548" max="12563" width="8.5546875" customWidth="1"/>
    <col min="12564" max="12574" width="10.6640625" customWidth="1"/>
    <col min="12802" max="12802" width="17.88671875" bestFit="1" customWidth="1"/>
    <col min="12803" max="12803" width="14.5546875" bestFit="1" customWidth="1"/>
    <col min="12804" max="12819" width="8.5546875" customWidth="1"/>
    <col min="12820" max="12830" width="10.6640625" customWidth="1"/>
    <col min="13058" max="13058" width="17.88671875" bestFit="1" customWidth="1"/>
    <col min="13059" max="13059" width="14.5546875" bestFit="1" customWidth="1"/>
    <col min="13060" max="13075" width="8.5546875" customWidth="1"/>
    <col min="13076" max="13086" width="10.6640625" customWidth="1"/>
    <col min="13314" max="13314" width="17.88671875" bestFit="1" customWidth="1"/>
    <col min="13315" max="13315" width="14.5546875" bestFit="1" customWidth="1"/>
    <col min="13316" max="13331" width="8.5546875" customWidth="1"/>
    <col min="13332" max="13342" width="10.6640625" customWidth="1"/>
    <col min="13570" max="13570" width="17.88671875" bestFit="1" customWidth="1"/>
    <col min="13571" max="13571" width="14.5546875" bestFit="1" customWidth="1"/>
    <col min="13572" max="13587" width="8.5546875" customWidth="1"/>
    <col min="13588" max="13598" width="10.6640625" customWidth="1"/>
    <col min="13826" max="13826" width="17.88671875" bestFit="1" customWidth="1"/>
    <col min="13827" max="13827" width="14.5546875" bestFit="1" customWidth="1"/>
    <col min="13828" max="13843" width="8.5546875" customWidth="1"/>
    <col min="13844" max="13854" width="10.6640625" customWidth="1"/>
    <col min="14082" max="14082" width="17.88671875" bestFit="1" customWidth="1"/>
    <col min="14083" max="14083" width="14.5546875" bestFit="1" customWidth="1"/>
    <col min="14084" max="14099" width="8.5546875" customWidth="1"/>
    <col min="14100" max="14110" width="10.6640625" customWidth="1"/>
    <col min="14338" max="14338" width="17.88671875" bestFit="1" customWidth="1"/>
    <col min="14339" max="14339" width="14.5546875" bestFit="1" customWidth="1"/>
    <col min="14340" max="14355" width="8.5546875" customWidth="1"/>
    <col min="14356" max="14366" width="10.6640625" customWidth="1"/>
    <col min="14594" max="14594" width="17.88671875" bestFit="1" customWidth="1"/>
    <col min="14595" max="14595" width="14.5546875" bestFit="1" customWidth="1"/>
    <col min="14596" max="14611" width="8.5546875" customWidth="1"/>
    <col min="14612" max="14622" width="10.6640625" customWidth="1"/>
    <col min="14850" max="14850" width="17.88671875" bestFit="1" customWidth="1"/>
    <col min="14851" max="14851" width="14.5546875" bestFit="1" customWidth="1"/>
    <col min="14852" max="14867" width="8.5546875" customWidth="1"/>
    <col min="14868" max="14878" width="10.6640625" customWidth="1"/>
    <col min="15106" max="15106" width="17.88671875" bestFit="1" customWidth="1"/>
    <col min="15107" max="15107" width="14.5546875" bestFit="1" customWidth="1"/>
    <col min="15108" max="15123" width="8.5546875" customWidth="1"/>
    <col min="15124" max="15134" width="10.6640625" customWidth="1"/>
    <col min="15362" max="15362" width="17.88671875" bestFit="1" customWidth="1"/>
    <col min="15363" max="15363" width="14.5546875" bestFit="1" customWidth="1"/>
    <col min="15364" max="15379" width="8.5546875" customWidth="1"/>
    <col min="15380" max="15390" width="10.6640625" customWidth="1"/>
    <col min="15618" max="15618" width="17.88671875" bestFit="1" customWidth="1"/>
    <col min="15619" max="15619" width="14.5546875" bestFit="1" customWidth="1"/>
    <col min="15620" max="15635" width="8.5546875" customWidth="1"/>
    <col min="15636" max="15646" width="10.6640625" customWidth="1"/>
    <col min="15874" max="15874" width="17.88671875" bestFit="1" customWidth="1"/>
    <col min="15875" max="15875" width="14.5546875" bestFit="1" customWidth="1"/>
    <col min="15876" max="15891" width="8.5546875" customWidth="1"/>
    <col min="15892" max="15902" width="10.6640625" customWidth="1"/>
    <col min="16130" max="16130" width="17.88671875" bestFit="1" customWidth="1"/>
    <col min="16131" max="16131" width="14.5546875" bestFit="1" customWidth="1"/>
    <col min="16132" max="16147" width="8.5546875" customWidth="1"/>
    <col min="16148" max="16158" width="10.6640625" customWidth="1"/>
  </cols>
  <sheetData>
    <row r="1" spans="1:21" ht="13.2" x14ac:dyDescent="0.25">
      <c r="A1" s="69" t="s">
        <v>54</v>
      </c>
      <c r="B1" s="69"/>
      <c r="C1" s="69"/>
    </row>
    <row r="2" spans="1:21" ht="363" customHeight="1" x14ac:dyDescent="0.25">
      <c r="A2" s="69"/>
      <c r="B2" s="69"/>
      <c r="C2" s="69"/>
    </row>
    <row r="3" spans="1:21" ht="16.2" thickBot="1" x14ac:dyDescent="0.3">
      <c r="A3" s="2" t="s">
        <v>0</v>
      </c>
    </row>
    <row r="4" spans="1:21" ht="13.5" customHeight="1" x14ac:dyDescent="0.25">
      <c r="A4" s="19" t="s">
        <v>44</v>
      </c>
      <c r="B4" s="62" t="s">
        <v>1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26</v>
      </c>
      <c r="H4" s="9" t="s">
        <v>27</v>
      </c>
      <c r="I4" s="9" t="s">
        <v>28</v>
      </c>
      <c r="J4" s="10" t="s">
        <v>25</v>
      </c>
      <c r="K4" s="10" t="s">
        <v>50</v>
      </c>
      <c r="L4" s="10" t="s">
        <v>51</v>
      </c>
      <c r="M4" s="10" t="s">
        <v>52</v>
      </c>
      <c r="N4" s="10" t="s">
        <v>53</v>
      </c>
      <c r="O4" s="10" t="s">
        <v>55</v>
      </c>
      <c r="P4" s="10" t="s">
        <v>56</v>
      </c>
      <c r="Q4" s="10" t="s">
        <v>57</v>
      </c>
      <c r="R4" s="10" t="s">
        <v>58</v>
      </c>
      <c r="S4" s="10" t="s">
        <v>59</v>
      </c>
      <c r="T4"/>
      <c r="U4"/>
    </row>
    <row r="5" spans="1:21" ht="13.5" customHeight="1" x14ac:dyDescent="0.25">
      <c r="A5" s="12" t="s">
        <v>2</v>
      </c>
      <c r="B5" s="64" t="s">
        <v>3</v>
      </c>
      <c r="C5" s="25">
        <v>48222</v>
      </c>
      <c r="D5" s="25">
        <v>48234</v>
      </c>
      <c r="E5" s="25">
        <v>48241</v>
      </c>
      <c r="F5" s="25">
        <v>48251</v>
      </c>
      <c r="G5" s="25">
        <v>48255</v>
      </c>
      <c r="H5" s="25">
        <v>48254</v>
      </c>
      <c r="I5" s="25">
        <v>48256</v>
      </c>
      <c r="J5" s="26">
        <v>48255</v>
      </c>
      <c r="K5" s="26">
        <v>48255</v>
      </c>
      <c r="L5" s="26">
        <v>48253</v>
      </c>
      <c r="M5" s="26">
        <v>48256</v>
      </c>
      <c r="N5" s="26">
        <v>48255</v>
      </c>
      <c r="O5" s="26">
        <v>48253</v>
      </c>
      <c r="P5" s="26">
        <v>48254</v>
      </c>
      <c r="Q5" s="26">
        <v>48255</v>
      </c>
      <c r="R5" s="26">
        <v>48257</v>
      </c>
      <c r="S5" s="26">
        <v>48262</v>
      </c>
      <c r="T5"/>
      <c r="U5"/>
    </row>
    <row r="6" spans="1:21" ht="13.5" customHeight="1" x14ac:dyDescent="0.25">
      <c r="A6" s="31" t="s">
        <v>4</v>
      </c>
      <c r="B6" s="64" t="s">
        <v>3</v>
      </c>
      <c r="C6" s="25">
        <v>3935</v>
      </c>
      <c r="D6" s="25">
        <v>3999</v>
      </c>
      <c r="E6" s="25">
        <v>4098</v>
      </c>
      <c r="F6" s="25">
        <v>4173</v>
      </c>
      <c r="G6" s="25">
        <v>4266</v>
      </c>
      <c r="H6" s="25">
        <v>4334</v>
      </c>
      <c r="I6" s="25">
        <v>4397</v>
      </c>
      <c r="J6" s="26">
        <v>4500</v>
      </c>
      <c r="K6" s="26">
        <v>4550</v>
      </c>
      <c r="L6" s="26">
        <v>4570</v>
      </c>
      <c r="M6" s="26">
        <v>4591</v>
      </c>
      <c r="N6" s="26">
        <v>4602</v>
      </c>
      <c r="O6" s="26">
        <v>4627</v>
      </c>
      <c r="P6" s="26">
        <v>4648</v>
      </c>
      <c r="Q6" s="26">
        <v>4657</v>
      </c>
      <c r="R6" s="26">
        <v>4682</v>
      </c>
      <c r="S6" s="26">
        <v>4697</v>
      </c>
      <c r="T6"/>
      <c r="U6"/>
    </row>
    <row r="7" spans="1:21" ht="13.5" customHeight="1" x14ac:dyDescent="0.25">
      <c r="A7" s="31" t="s">
        <v>5</v>
      </c>
      <c r="B7" s="64" t="s">
        <v>3</v>
      </c>
      <c r="C7" s="25">
        <v>946</v>
      </c>
      <c r="D7" s="25">
        <v>1072</v>
      </c>
      <c r="E7" s="25">
        <v>1052</v>
      </c>
      <c r="F7" s="25">
        <v>1179</v>
      </c>
      <c r="G7" s="25">
        <v>1350</v>
      </c>
      <c r="H7" s="25">
        <v>1415</v>
      </c>
      <c r="I7" s="25">
        <v>1440</v>
      </c>
      <c r="J7" s="26">
        <v>1544</v>
      </c>
      <c r="K7" s="26">
        <v>1688</v>
      </c>
      <c r="L7" s="26">
        <v>1804</v>
      </c>
      <c r="M7" s="26">
        <v>1889</v>
      </c>
      <c r="N7" s="26">
        <v>1939</v>
      </c>
      <c r="O7" s="26">
        <v>2019</v>
      </c>
      <c r="P7" s="26">
        <v>2077</v>
      </c>
      <c r="Q7" s="26">
        <v>2120</v>
      </c>
      <c r="R7" s="26">
        <v>2197</v>
      </c>
      <c r="S7" s="26">
        <v>2293</v>
      </c>
      <c r="T7"/>
      <c r="U7"/>
    </row>
    <row r="8" spans="1:21" ht="13.5" customHeight="1" x14ac:dyDescent="0.25">
      <c r="A8" s="31" t="s">
        <v>31</v>
      </c>
      <c r="B8" s="64" t="s">
        <v>3</v>
      </c>
      <c r="C8" s="25">
        <v>275</v>
      </c>
      <c r="D8" s="25">
        <v>371</v>
      </c>
      <c r="E8" s="25">
        <v>606</v>
      </c>
      <c r="F8" s="25">
        <v>1105</v>
      </c>
      <c r="G8" s="25">
        <v>1645</v>
      </c>
      <c r="H8" s="25">
        <v>2136</v>
      </c>
      <c r="I8" s="25">
        <v>2632</v>
      </c>
      <c r="J8" s="26">
        <v>3229</v>
      </c>
      <c r="K8" s="26">
        <v>3624</v>
      </c>
      <c r="L8" s="26">
        <v>3936</v>
      </c>
      <c r="M8" s="26">
        <v>4318</v>
      </c>
      <c r="N8" s="26">
        <v>4675</v>
      </c>
      <c r="O8" s="26">
        <v>5111</v>
      </c>
      <c r="P8" s="26">
        <v>5377</v>
      </c>
      <c r="Q8" s="26">
        <v>5722</v>
      </c>
      <c r="R8" s="26">
        <v>6345</v>
      </c>
      <c r="S8" s="26">
        <v>7072</v>
      </c>
      <c r="T8"/>
      <c r="U8"/>
    </row>
    <row r="9" spans="1:21" ht="13.5" customHeight="1" x14ac:dyDescent="0.25">
      <c r="A9" s="31" t="s">
        <v>30</v>
      </c>
      <c r="B9" s="64" t="s">
        <v>3</v>
      </c>
      <c r="C9" s="25">
        <v>337</v>
      </c>
      <c r="D9" s="25">
        <v>387</v>
      </c>
      <c r="E9" s="25">
        <v>497</v>
      </c>
      <c r="F9" s="25">
        <v>694</v>
      </c>
      <c r="G9" s="25">
        <v>799</v>
      </c>
      <c r="H9" s="25">
        <v>987</v>
      </c>
      <c r="I9" s="25">
        <v>1092</v>
      </c>
      <c r="J9" s="26">
        <v>1238</v>
      </c>
      <c r="K9" s="26">
        <v>1401</v>
      </c>
      <c r="L9" s="26">
        <v>1465</v>
      </c>
      <c r="M9" s="26">
        <v>1563</v>
      </c>
      <c r="N9" s="26">
        <v>1639</v>
      </c>
      <c r="O9" s="26">
        <v>1721</v>
      </c>
      <c r="P9" s="26">
        <v>1805</v>
      </c>
      <c r="Q9" s="26">
        <v>1873</v>
      </c>
      <c r="R9" s="26">
        <v>1980</v>
      </c>
      <c r="S9" s="26">
        <v>2153</v>
      </c>
      <c r="T9"/>
      <c r="U9"/>
    </row>
    <row r="10" spans="1:21" ht="13.5" customHeight="1" x14ac:dyDescent="0.25">
      <c r="A10" s="31" t="s">
        <v>29</v>
      </c>
      <c r="B10" s="64" t="s">
        <v>3</v>
      </c>
      <c r="C10" s="25">
        <v>94</v>
      </c>
      <c r="D10" s="25">
        <v>165</v>
      </c>
      <c r="E10" s="25">
        <v>350</v>
      </c>
      <c r="F10" s="25">
        <v>574</v>
      </c>
      <c r="G10" s="25">
        <v>792</v>
      </c>
      <c r="H10" s="25">
        <v>1010</v>
      </c>
      <c r="I10" s="25">
        <v>1169</v>
      </c>
      <c r="J10" s="26">
        <v>1412</v>
      </c>
      <c r="K10" s="26">
        <v>1595</v>
      </c>
      <c r="L10" s="26">
        <v>1697</v>
      </c>
      <c r="M10" s="26">
        <v>1810</v>
      </c>
      <c r="N10" s="26">
        <v>1873</v>
      </c>
      <c r="O10" s="26">
        <v>1943</v>
      </c>
      <c r="P10" s="26">
        <v>1962</v>
      </c>
      <c r="Q10" s="26">
        <v>1990</v>
      </c>
      <c r="R10" s="26">
        <v>2042</v>
      </c>
      <c r="S10" s="26">
        <v>2098</v>
      </c>
      <c r="T10"/>
      <c r="U10"/>
    </row>
    <row r="11" spans="1:21" ht="13.5" customHeight="1" x14ac:dyDescent="0.25">
      <c r="A11" s="31" t="s">
        <v>7</v>
      </c>
      <c r="B11" s="64" t="s">
        <v>3</v>
      </c>
      <c r="C11" s="25">
        <v>332</v>
      </c>
      <c r="D11" s="25">
        <v>346</v>
      </c>
      <c r="E11" s="25">
        <v>359</v>
      </c>
      <c r="F11" s="25">
        <v>365</v>
      </c>
      <c r="G11" s="25">
        <v>368</v>
      </c>
      <c r="H11" s="25">
        <v>379</v>
      </c>
      <c r="I11" s="25">
        <v>394</v>
      </c>
      <c r="J11" s="26">
        <v>400</v>
      </c>
      <c r="K11" s="26">
        <v>408</v>
      </c>
      <c r="L11" s="26">
        <v>430</v>
      </c>
      <c r="M11" s="26">
        <v>440</v>
      </c>
      <c r="N11" s="26">
        <v>440</v>
      </c>
      <c r="O11" s="26">
        <v>441</v>
      </c>
      <c r="P11" s="26">
        <v>442</v>
      </c>
      <c r="Q11" s="26">
        <v>449</v>
      </c>
      <c r="R11" s="26">
        <v>450</v>
      </c>
      <c r="S11" s="26">
        <v>452</v>
      </c>
      <c r="T11"/>
      <c r="U11"/>
    </row>
    <row r="12" spans="1:21" ht="13.5" customHeight="1" x14ac:dyDescent="0.25">
      <c r="A12" s="31" t="s">
        <v>8</v>
      </c>
      <c r="B12" s="64" t="s">
        <v>3</v>
      </c>
      <c r="C12" s="25">
        <v>7</v>
      </c>
      <c r="D12" s="25">
        <v>7</v>
      </c>
      <c r="E12" s="25">
        <v>7</v>
      </c>
      <c r="F12" s="25">
        <v>7</v>
      </c>
      <c r="G12" s="25">
        <v>7</v>
      </c>
      <c r="H12" s="25">
        <v>7</v>
      </c>
      <c r="I12" s="25">
        <v>7</v>
      </c>
      <c r="J12" s="26">
        <v>7</v>
      </c>
      <c r="K12" s="26">
        <v>7</v>
      </c>
      <c r="L12" s="26">
        <v>7</v>
      </c>
      <c r="M12" s="26">
        <v>7</v>
      </c>
      <c r="N12" s="26">
        <v>7</v>
      </c>
      <c r="O12" s="26">
        <v>7</v>
      </c>
      <c r="P12" s="26">
        <v>7</v>
      </c>
      <c r="Q12" s="26">
        <v>7</v>
      </c>
      <c r="R12" s="26">
        <v>7</v>
      </c>
      <c r="S12" s="26">
        <v>7</v>
      </c>
      <c r="T12"/>
      <c r="U12"/>
    </row>
    <row r="13" spans="1:21" ht="13.5" customHeight="1" x14ac:dyDescent="0.25">
      <c r="A13" s="31" t="s">
        <v>18</v>
      </c>
      <c r="B13" s="64" t="s">
        <v>10</v>
      </c>
      <c r="C13" s="25">
        <v>33481</v>
      </c>
      <c r="D13" s="25">
        <v>33411</v>
      </c>
      <c r="E13" s="25">
        <v>33260</v>
      </c>
      <c r="F13" s="25">
        <v>33295</v>
      </c>
      <c r="G13" s="25">
        <v>33266</v>
      </c>
      <c r="H13" s="25">
        <v>33237</v>
      </c>
      <c r="I13" s="25">
        <v>33170</v>
      </c>
      <c r="J13" s="26">
        <v>33151</v>
      </c>
      <c r="K13" s="65">
        <v>32995</v>
      </c>
      <c r="L13" s="65">
        <v>32910</v>
      </c>
      <c r="M13" s="65">
        <v>32889</v>
      </c>
      <c r="N13" s="65">
        <v>32850</v>
      </c>
      <c r="O13" s="65">
        <v>32848</v>
      </c>
      <c r="P13" s="65">
        <v>32820</v>
      </c>
      <c r="Q13" s="65">
        <v>32802</v>
      </c>
      <c r="R13" s="65">
        <v>29343</v>
      </c>
      <c r="S13" s="65">
        <v>29134</v>
      </c>
      <c r="T13"/>
      <c r="U13"/>
    </row>
    <row r="14" spans="1:21" s="4" customFormat="1" ht="14.25" customHeight="1" x14ac:dyDescent="0.25">
      <c r="A14" s="31" t="s">
        <v>19</v>
      </c>
      <c r="B14" s="64" t="s">
        <v>10</v>
      </c>
      <c r="C14" s="27">
        <v>192</v>
      </c>
      <c r="D14" s="27">
        <v>192</v>
      </c>
      <c r="E14" s="27">
        <v>192</v>
      </c>
      <c r="F14" s="27">
        <v>192</v>
      </c>
      <c r="G14" s="27">
        <v>192</v>
      </c>
      <c r="H14" s="27">
        <v>192</v>
      </c>
      <c r="I14" s="27">
        <v>206</v>
      </c>
      <c r="J14" s="28">
        <v>206</v>
      </c>
      <c r="K14" s="65">
        <v>203</v>
      </c>
      <c r="L14" s="65">
        <v>203</v>
      </c>
      <c r="M14" s="65">
        <v>203</v>
      </c>
      <c r="N14" s="65">
        <v>203</v>
      </c>
      <c r="O14" s="65">
        <v>203</v>
      </c>
      <c r="P14" s="65">
        <v>203</v>
      </c>
      <c r="Q14" s="65">
        <v>203</v>
      </c>
      <c r="R14" s="65">
        <v>203</v>
      </c>
      <c r="S14" s="65">
        <v>203</v>
      </c>
    </row>
    <row r="15" spans="1:21" s="4" customFormat="1" ht="14.25" customHeight="1" x14ac:dyDescent="0.25">
      <c r="A15" s="31" t="s">
        <v>9</v>
      </c>
      <c r="B15" s="64" t="s">
        <v>10</v>
      </c>
      <c r="C15" s="25">
        <v>23</v>
      </c>
      <c r="D15" s="25">
        <v>23</v>
      </c>
      <c r="E15" s="25">
        <v>23</v>
      </c>
      <c r="F15" s="25">
        <v>23</v>
      </c>
      <c r="G15" s="25">
        <v>23</v>
      </c>
      <c r="H15" s="25">
        <v>23</v>
      </c>
      <c r="I15" s="25">
        <v>18</v>
      </c>
      <c r="J15" s="26">
        <v>18</v>
      </c>
      <c r="K15" s="26">
        <v>18</v>
      </c>
      <c r="L15" s="26">
        <v>17</v>
      </c>
      <c r="M15" s="26">
        <v>17</v>
      </c>
      <c r="N15" s="26">
        <v>17</v>
      </c>
      <c r="O15" s="26">
        <v>17</v>
      </c>
      <c r="P15" s="26">
        <v>16</v>
      </c>
      <c r="Q15" s="26">
        <v>16</v>
      </c>
      <c r="R15" s="26">
        <v>16</v>
      </c>
      <c r="S15" s="26">
        <v>16</v>
      </c>
    </row>
    <row r="16" spans="1:21" s="4" customFormat="1" ht="14.25" customHeight="1" x14ac:dyDescent="0.25">
      <c r="A16" s="31" t="s">
        <v>11</v>
      </c>
      <c r="B16" s="64" t="s">
        <v>10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890</v>
      </c>
      <c r="J16" s="26">
        <v>890</v>
      </c>
      <c r="K16" s="26">
        <v>905</v>
      </c>
      <c r="L16" s="26">
        <v>961</v>
      </c>
      <c r="M16" s="26">
        <v>1161</v>
      </c>
      <c r="N16" s="26">
        <v>1199</v>
      </c>
      <c r="O16" s="26">
        <v>1404</v>
      </c>
      <c r="P16" s="26">
        <v>1277</v>
      </c>
      <c r="Q16" s="26">
        <v>1524</v>
      </c>
      <c r="R16" s="26">
        <v>1627</v>
      </c>
      <c r="S16" s="26">
        <v>1593</v>
      </c>
    </row>
    <row r="17" spans="1:22" ht="12.75" customHeight="1" x14ac:dyDescent="0.25">
      <c r="A17" s="12" t="s">
        <v>12</v>
      </c>
      <c r="B17" s="64" t="s">
        <v>13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6">
        <v>0</v>
      </c>
      <c r="K17" s="26">
        <v>0</v>
      </c>
      <c r="L17" s="26">
        <v>0</v>
      </c>
      <c r="M17" s="26">
        <v>1</v>
      </c>
      <c r="N17" s="26">
        <v>1</v>
      </c>
      <c r="O17" s="26">
        <v>1</v>
      </c>
      <c r="P17" s="26">
        <v>1</v>
      </c>
      <c r="Q17" s="26">
        <v>1</v>
      </c>
      <c r="R17" s="26">
        <v>1</v>
      </c>
      <c r="S17" s="26">
        <v>1</v>
      </c>
      <c r="T17"/>
      <c r="U17"/>
    </row>
    <row r="18" spans="1:22" ht="12.75" customHeight="1" x14ac:dyDescent="0.25">
      <c r="A18" s="12" t="s">
        <v>32</v>
      </c>
      <c r="B18" s="63"/>
      <c r="C18" s="44">
        <f>C37</f>
        <v>0.28756903273960538</v>
      </c>
      <c r="D18" s="44">
        <f t="shared" ref="D18:J18" si="0">D37</f>
        <v>0.28853916559263598</v>
      </c>
      <c r="E18" s="44">
        <f t="shared" si="0"/>
        <v>0.28989984178663425</v>
      </c>
      <c r="F18" s="44">
        <f t="shared" si="0"/>
        <v>0.29366319160756887</v>
      </c>
      <c r="G18" s="44">
        <f t="shared" si="0"/>
        <v>0.29721128555325022</v>
      </c>
      <c r="H18" s="44">
        <f t="shared" si="0"/>
        <v>0.30027129998726754</v>
      </c>
      <c r="I18" s="44">
        <f t="shared" si="0"/>
        <v>0.30518386748899595</v>
      </c>
      <c r="J18" s="45">
        <f t="shared" si="0"/>
        <v>0.30862992392443206</v>
      </c>
      <c r="K18" s="45">
        <f t="shared" ref="K18:M18" si="1">K37</f>
        <v>0.31088987265245627</v>
      </c>
      <c r="L18" s="45">
        <f t="shared" si="1"/>
        <v>0.3125746908448509</v>
      </c>
      <c r="M18" s="45">
        <f t="shared" si="1"/>
        <v>0.31512141638391322</v>
      </c>
      <c r="N18" s="45">
        <f t="shared" ref="N18:O18" si="2">N37</f>
        <v>0.31689192914854347</v>
      </c>
      <c r="O18" s="45">
        <f t="shared" si="2"/>
        <v>0.31993497137961918</v>
      </c>
      <c r="P18" s="45">
        <f t="shared" ref="P18:Q18" si="3">P37</f>
        <v>0.32090252110111989</v>
      </c>
      <c r="Q18" s="45">
        <f t="shared" si="3"/>
        <v>0.32497561516655088</v>
      </c>
      <c r="R18" s="45">
        <f t="shared" ref="R18" si="4">R37</f>
        <v>0.31467727359593689</v>
      </c>
      <c r="S18" s="45">
        <f t="shared" ref="S18" si="5">S37</f>
        <v>0.3172292101727292</v>
      </c>
      <c r="T18"/>
      <c r="U18"/>
    </row>
    <row r="19" spans="1:22" s="7" customFormat="1" ht="31.5" customHeight="1" x14ac:dyDescent="0.25">
      <c r="A19" s="77" t="s">
        <v>45</v>
      </c>
      <c r="B19" s="78"/>
      <c r="C19" s="21">
        <f t="shared" ref="C19:J19" si="6">SUM(C5:C17)</f>
        <v>87844</v>
      </c>
      <c r="D19" s="21">
        <f t="shared" si="6"/>
        <v>88207</v>
      </c>
      <c r="E19" s="21">
        <f t="shared" si="6"/>
        <v>88685</v>
      </c>
      <c r="F19" s="21">
        <f t="shared" si="6"/>
        <v>89858</v>
      </c>
      <c r="G19" s="21">
        <f t="shared" si="6"/>
        <v>90963</v>
      </c>
      <c r="H19" s="21">
        <f t="shared" si="6"/>
        <v>91974</v>
      </c>
      <c r="I19" s="21">
        <f t="shared" si="6"/>
        <v>93671</v>
      </c>
      <c r="J19" s="22">
        <f t="shared" si="6"/>
        <v>94850</v>
      </c>
      <c r="K19" s="22">
        <f t="shared" ref="K19:M19" si="7">SUM(K5:K17)</f>
        <v>95649</v>
      </c>
      <c r="L19" s="22">
        <f t="shared" si="7"/>
        <v>96253</v>
      </c>
      <c r="M19" s="22">
        <f t="shared" si="7"/>
        <v>97145</v>
      </c>
      <c r="N19" s="22">
        <f t="shared" ref="N19:O19" si="8">SUM(N5:N17)</f>
        <v>97700</v>
      </c>
      <c r="O19" s="22">
        <f t="shared" si="8"/>
        <v>98595</v>
      </c>
      <c r="P19" s="22">
        <f t="shared" ref="P19:Q19" si="9">SUM(P5:P17)</f>
        <v>98889</v>
      </c>
      <c r="Q19" s="22">
        <f t="shared" si="9"/>
        <v>99619</v>
      </c>
      <c r="R19" s="22">
        <f t="shared" ref="R19" si="10">SUM(R5:R17)</f>
        <v>97150</v>
      </c>
      <c r="S19" s="22">
        <f t="shared" ref="S19" si="11">SUM(S5:S17)</f>
        <v>97981</v>
      </c>
    </row>
    <row r="20" spans="1:22" s="7" customFormat="1" ht="35.25" customHeight="1" thickBot="1" x14ac:dyDescent="0.3">
      <c r="A20" s="79" t="s">
        <v>46</v>
      </c>
      <c r="B20" s="80"/>
      <c r="C20" s="23">
        <v>305471</v>
      </c>
      <c r="D20" s="23">
        <v>305702</v>
      </c>
      <c r="E20" s="23">
        <v>305916</v>
      </c>
      <c r="F20" s="23">
        <v>305990</v>
      </c>
      <c r="G20" s="23">
        <v>306055</v>
      </c>
      <c r="H20" s="23">
        <v>306303</v>
      </c>
      <c r="I20" s="23">
        <v>306933</v>
      </c>
      <c r="J20" s="24">
        <v>307326</v>
      </c>
      <c r="K20" s="24">
        <v>307662</v>
      </c>
      <c r="L20" s="24">
        <v>307936</v>
      </c>
      <c r="M20" s="24">
        <v>308278</v>
      </c>
      <c r="N20" s="24">
        <v>308307</v>
      </c>
      <c r="O20" s="24">
        <v>308172</v>
      </c>
      <c r="P20" s="24">
        <v>308159</v>
      </c>
      <c r="Q20" s="24">
        <v>306543</v>
      </c>
      <c r="R20" s="24">
        <v>308729</v>
      </c>
      <c r="S20" s="24">
        <v>308865</v>
      </c>
    </row>
    <row r="21" spans="1:22" ht="12.75" customHeight="1" x14ac:dyDescent="0.25"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V21" s="1"/>
    </row>
    <row r="22" spans="1:22" ht="12.75" customHeight="1" thickBot="1" x14ac:dyDescent="0.3">
      <c r="V22" s="1"/>
    </row>
    <row r="23" spans="1:22" ht="18" customHeight="1" x14ac:dyDescent="0.25">
      <c r="A23" s="19" t="s">
        <v>44</v>
      </c>
      <c r="B23" s="9" t="s">
        <v>1</v>
      </c>
      <c r="C23" s="9" t="s">
        <v>21</v>
      </c>
      <c r="D23" s="9" t="s">
        <v>22</v>
      </c>
      <c r="E23" s="9" t="s">
        <v>23</v>
      </c>
      <c r="F23" s="9" t="s">
        <v>24</v>
      </c>
      <c r="G23" s="9" t="s">
        <v>26</v>
      </c>
      <c r="H23" s="9" t="s">
        <v>27</v>
      </c>
      <c r="I23" s="9" t="s">
        <v>28</v>
      </c>
      <c r="J23" s="10" t="s">
        <v>25</v>
      </c>
      <c r="K23" s="10" t="s">
        <v>50</v>
      </c>
      <c r="L23" s="10" t="s">
        <v>51</v>
      </c>
      <c r="M23" s="10" t="s">
        <v>52</v>
      </c>
      <c r="N23" s="10" t="s">
        <v>53</v>
      </c>
      <c r="O23" s="10" t="s">
        <v>55</v>
      </c>
      <c r="P23" s="10" t="s">
        <v>56</v>
      </c>
      <c r="Q23" s="10" t="s">
        <v>57</v>
      </c>
      <c r="R23" s="10" t="s">
        <v>58</v>
      </c>
      <c r="S23" s="10" t="str">
        <f>S4</f>
        <v>2023 Q2</v>
      </c>
    </row>
    <row r="24" spans="1:22" ht="12.75" customHeight="1" x14ac:dyDescent="0.25">
      <c r="A24" s="31" t="s">
        <v>2</v>
      </c>
      <c r="B24" s="32" t="s">
        <v>3</v>
      </c>
      <c r="C24" s="38">
        <f t="shared" ref="C24:J24" si="12">C5/C20</f>
        <v>0.15786113902792737</v>
      </c>
      <c r="D24" s="38">
        <f t="shared" si="12"/>
        <v>0.15778110709121956</v>
      </c>
      <c r="E24" s="38">
        <f t="shared" si="12"/>
        <v>0.15769361524078504</v>
      </c>
      <c r="F24" s="38">
        <f t="shared" si="12"/>
        <v>0.15768815974378247</v>
      </c>
      <c r="G24" s="38">
        <f t="shared" si="12"/>
        <v>0.15766773945859405</v>
      </c>
      <c r="H24" s="38">
        <f t="shared" si="12"/>
        <v>0.15753681811800732</v>
      </c>
      <c r="I24" s="38">
        <f t="shared" si="12"/>
        <v>0.15721997960466944</v>
      </c>
      <c r="J24" s="39">
        <f t="shared" si="12"/>
        <v>0.15701567716366335</v>
      </c>
      <c r="K24" s="39">
        <f t="shared" ref="K24:M24" si="13">K5/K20</f>
        <v>0.15684419915361664</v>
      </c>
      <c r="L24" s="39">
        <f t="shared" si="13"/>
        <v>0.15669814506910526</v>
      </c>
      <c r="M24" s="39">
        <f t="shared" si="13"/>
        <v>0.15653403745969546</v>
      </c>
      <c r="N24" s="39">
        <f t="shared" ref="N24:O24" si="14">N5/N20</f>
        <v>0.15651607002111531</v>
      </c>
      <c r="O24" s="39">
        <f t="shared" si="14"/>
        <v>0.15657814467245565</v>
      </c>
      <c r="P24" s="39">
        <f t="shared" ref="P24:Q24" si="15">P5/P20</f>
        <v>0.1565879951583436</v>
      </c>
      <c r="Q24" s="39">
        <f t="shared" si="15"/>
        <v>0.15741674088137717</v>
      </c>
      <c r="R24" s="39">
        <f t="shared" ref="R24" si="16">R5/R20</f>
        <v>0.15630860722510681</v>
      </c>
      <c r="S24" s="39">
        <f t="shared" ref="S24" si="17">S5/S20</f>
        <v>0.1562559694364852</v>
      </c>
    </row>
    <row r="25" spans="1:22" s="1" customFormat="1" ht="12.75" customHeight="1" x14ac:dyDescent="0.25">
      <c r="A25" s="31" t="s">
        <v>4</v>
      </c>
      <c r="B25" s="32" t="s">
        <v>3</v>
      </c>
      <c r="C25" s="38">
        <f t="shared" ref="C25:J25" si="18">C6/C20</f>
        <v>1.2881746548772223E-2</v>
      </c>
      <c r="D25" s="38">
        <f t="shared" si="18"/>
        <v>1.3081366821283472E-2</v>
      </c>
      <c r="E25" s="38">
        <f t="shared" si="18"/>
        <v>1.3395834150551131E-2</v>
      </c>
      <c r="F25" s="38">
        <f t="shared" si="18"/>
        <v>1.3637700578450276E-2</v>
      </c>
      <c r="G25" s="38">
        <f t="shared" si="18"/>
        <v>1.3938671153877572E-2</v>
      </c>
      <c r="H25" s="38">
        <f t="shared" si="18"/>
        <v>1.4149388024276614E-2</v>
      </c>
      <c r="I25" s="38">
        <f t="shared" si="18"/>
        <v>1.4325602004346225E-2</v>
      </c>
      <c r="J25" s="39">
        <f t="shared" si="18"/>
        <v>1.4642431815075848E-2</v>
      </c>
      <c r="K25" s="39">
        <f t="shared" ref="K25:M25" si="19">K6/K20</f>
        <v>1.4788956712236154E-2</v>
      </c>
      <c r="L25" s="39">
        <f t="shared" si="19"/>
        <v>1.4840746129065779E-2</v>
      </c>
      <c r="M25" s="39">
        <f t="shared" si="19"/>
        <v>1.4892402312198729E-2</v>
      </c>
      <c r="N25" s="39">
        <f t="shared" ref="N25:O25" si="20">N6/N20</f>
        <v>1.4926680224581343E-2</v>
      </c>
      <c r="O25" s="39">
        <f t="shared" si="20"/>
        <v>1.5014342639824513E-2</v>
      </c>
      <c r="P25" s="39">
        <f t="shared" ref="P25:Q25" si="21">P6/P20</f>
        <v>1.5083122673684689E-2</v>
      </c>
      <c r="Q25" s="39">
        <f t="shared" si="21"/>
        <v>1.5191995902695543E-2</v>
      </c>
      <c r="R25" s="39">
        <f t="shared" ref="R25" si="22">R6/R20</f>
        <v>1.5165403962698677E-2</v>
      </c>
      <c r="S25" s="39">
        <f t="shared" ref="S25" si="23">S6/S20</f>
        <v>1.5207291211370664E-2</v>
      </c>
    </row>
    <row r="26" spans="1:22" s="1" customFormat="1" ht="12.75" customHeight="1" x14ac:dyDescent="0.25">
      <c r="A26" s="31" t="s">
        <v>5</v>
      </c>
      <c r="B26" s="32" t="s">
        <v>3</v>
      </c>
      <c r="C26" s="38">
        <f t="shared" ref="C26:J26" si="24">C7/C20</f>
        <v>3.0968569847874268E-3</v>
      </c>
      <c r="D26" s="38">
        <f t="shared" si="24"/>
        <v>3.5066829788486828E-3</v>
      </c>
      <c r="E26" s="38">
        <f t="shared" si="24"/>
        <v>3.4388524954562689E-3</v>
      </c>
      <c r="F26" s="38">
        <f t="shared" si="24"/>
        <v>3.8530670936958726E-3</v>
      </c>
      <c r="G26" s="38">
        <f t="shared" si="24"/>
        <v>4.4109718841384721E-3</v>
      </c>
      <c r="H26" s="38">
        <f t="shared" si="24"/>
        <v>4.6196086881290744E-3</v>
      </c>
      <c r="I26" s="38">
        <f t="shared" si="24"/>
        <v>4.6915776407228937E-3</v>
      </c>
      <c r="J26" s="39">
        <f t="shared" si="24"/>
        <v>5.0239810494393574E-3</v>
      </c>
      <c r="K26" s="39">
        <f t="shared" ref="K26:M26" si="25">K7/K20</f>
        <v>5.4865404242317867E-3</v>
      </c>
      <c r="L26" s="39">
        <f t="shared" si="25"/>
        <v>5.8583601787384389E-3</v>
      </c>
      <c r="M26" s="39">
        <f t="shared" si="25"/>
        <v>6.1275861397829231E-3</v>
      </c>
      <c r="N26" s="39">
        <f t="shared" ref="N26:O26" si="26">N7/N20</f>
        <v>6.2891857791097837E-3</v>
      </c>
      <c r="O26" s="39">
        <f t="shared" si="26"/>
        <v>6.5515361551341461E-3</v>
      </c>
      <c r="P26" s="39">
        <f t="shared" ref="P26:Q26" si="27">P7/P20</f>
        <v>6.7400270639507527E-3</v>
      </c>
      <c r="Q26" s="39">
        <f t="shared" si="27"/>
        <v>6.9158323628332732E-3</v>
      </c>
      <c r="R26" s="39">
        <f t="shared" ref="R26" si="28">R7/R20</f>
        <v>7.1162734955252018E-3</v>
      </c>
      <c r="S26" s="39">
        <f t="shared" ref="S26" si="29">S7/S20</f>
        <v>7.42395544979198E-3</v>
      </c>
    </row>
    <row r="27" spans="1:22" s="1" customFormat="1" ht="12.75" customHeight="1" x14ac:dyDescent="0.25">
      <c r="A27" s="31" t="s">
        <v>31</v>
      </c>
      <c r="B27" s="32" t="s">
        <v>3</v>
      </c>
      <c r="C27" s="38">
        <f t="shared" ref="C27:J27" si="30">C8/C20</f>
        <v>9.0024912348471702E-4</v>
      </c>
      <c r="D27" s="38">
        <f t="shared" si="30"/>
        <v>1.2136001727172214E-3</v>
      </c>
      <c r="E27" s="38">
        <f t="shared" si="30"/>
        <v>1.9809359432000941E-3</v>
      </c>
      <c r="F27" s="38">
        <f t="shared" si="30"/>
        <v>3.6112291251348084E-3</v>
      </c>
      <c r="G27" s="38">
        <f t="shared" si="30"/>
        <v>5.3748509254872489E-3</v>
      </c>
      <c r="H27" s="38">
        <f t="shared" si="30"/>
        <v>6.9734870373453738E-3</v>
      </c>
      <c r="I27" s="38">
        <f t="shared" si="30"/>
        <v>8.5751613544324014E-3</v>
      </c>
      <c r="J27" s="39">
        <f t="shared" si="30"/>
        <v>1.0506758295751092E-2</v>
      </c>
      <c r="K27" s="39">
        <f t="shared" ref="K27:M27" si="31">K8/K20</f>
        <v>1.1779160247284358E-2</v>
      </c>
      <c r="L27" s="39">
        <f t="shared" si="31"/>
        <v>1.278187675361114E-2</v>
      </c>
      <c r="M27" s="39">
        <f t="shared" si="31"/>
        <v>1.400683798389765E-2</v>
      </c>
      <c r="N27" s="39">
        <f t="shared" ref="N27:O27" si="32">N8/N20</f>
        <v>1.5163457203371963E-2</v>
      </c>
      <c r="O27" s="39">
        <f t="shared" si="32"/>
        <v>1.6584894150020117E-2</v>
      </c>
      <c r="P27" s="39">
        <f t="shared" ref="P27:Q27" si="33">P8/P20</f>
        <v>1.7448784556024648E-2</v>
      </c>
      <c r="Q27" s="39">
        <f t="shared" si="33"/>
        <v>1.8666223009496222E-2</v>
      </c>
      <c r="R27" s="39">
        <f t="shared" ref="R27" si="34">R8/R20</f>
        <v>2.0552005156626037E-2</v>
      </c>
      <c r="S27" s="39">
        <f t="shared" ref="S27" si="35">S8/S20</f>
        <v>2.2896734819419489E-2</v>
      </c>
    </row>
    <row r="28" spans="1:22" s="1" customFormat="1" ht="12.75" customHeight="1" x14ac:dyDescent="0.25">
      <c r="A28" s="31" t="s">
        <v>6</v>
      </c>
      <c r="B28" s="32" t="s">
        <v>3</v>
      </c>
      <c r="C28" s="38">
        <f t="shared" ref="C28:J28" si="36">C9/C20</f>
        <v>1.1032143804158168E-3</v>
      </c>
      <c r="D28" s="38">
        <f t="shared" si="36"/>
        <v>1.2659387246403361E-3</v>
      </c>
      <c r="E28" s="38">
        <f t="shared" si="36"/>
        <v>1.6246289831195492E-3</v>
      </c>
      <c r="F28" s="38">
        <f t="shared" si="36"/>
        <v>2.2680479754240337E-3</v>
      </c>
      <c r="G28" s="38">
        <f t="shared" si="36"/>
        <v>2.6106418780938068E-3</v>
      </c>
      <c r="H28" s="38">
        <f t="shared" si="36"/>
        <v>3.2222994877621181E-3</v>
      </c>
      <c r="I28" s="38">
        <f t="shared" si="36"/>
        <v>3.5577797108815278E-3</v>
      </c>
      <c r="J28" s="39">
        <f t="shared" si="36"/>
        <v>4.0282956860141998E-3</v>
      </c>
      <c r="K28" s="39">
        <f t="shared" ref="K28:M28" si="37">K9/K20</f>
        <v>4.5536985393061216E-3</v>
      </c>
      <c r="L28" s="39">
        <f t="shared" si="37"/>
        <v>4.7574820741972355E-3</v>
      </c>
      <c r="M28" s="39">
        <f t="shared" si="37"/>
        <v>5.0700990664270564E-3</v>
      </c>
      <c r="N28" s="39">
        <f t="shared" ref="N28:O28" si="38">N9/N20</f>
        <v>5.3161297018880531E-3</v>
      </c>
      <c r="O28" s="39">
        <f t="shared" si="38"/>
        <v>5.5845436963773481E-3</v>
      </c>
      <c r="P28" s="39">
        <f t="shared" ref="P28:Q28" si="39">P9/P20</f>
        <v>5.8573658403616316E-3</v>
      </c>
      <c r="Q28" s="39">
        <f t="shared" si="39"/>
        <v>6.1100726488616608E-3</v>
      </c>
      <c r="R28" s="39">
        <f t="shared" ref="R28" si="40">R9/R20</f>
        <v>6.4133916800818841E-3</v>
      </c>
      <c r="S28" s="39">
        <f t="shared" ref="S28" si="41">S9/S20</f>
        <v>6.9706829844754185E-3</v>
      </c>
    </row>
    <row r="29" spans="1:22" s="1" customFormat="1" ht="12.75" customHeight="1" x14ac:dyDescent="0.25">
      <c r="A29" s="31" t="s">
        <v>29</v>
      </c>
      <c r="B29" s="32" t="s">
        <v>3</v>
      </c>
      <c r="C29" s="38">
        <f t="shared" ref="C29:J29" si="42">C10/C20</f>
        <v>3.077215185729578E-4</v>
      </c>
      <c r="D29" s="38">
        <f t="shared" si="42"/>
        <v>5.3974131670712E-4</v>
      </c>
      <c r="E29" s="38">
        <f t="shared" si="42"/>
        <v>1.1441049176898234E-3</v>
      </c>
      <c r="F29" s="38">
        <f t="shared" si="42"/>
        <v>1.875878296676362E-3</v>
      </c>
      <c r="G29" s="38">
        <f t="shared" si="42"/>
        <v>2.5877701720279033E-3</v>
      </c>
      <c r="H29" s="38">
        <f t="shared" si="42"/>
        <v>3.2973885335762301E-3</v>
      </c>
      <c r="I29" s="38">
        <f t="shared" si="42"/>
        <v>3.8086487930590715E-3</v>
      </c>
      <c r="J29" s="39">
        <f t="shared" si="42"/>
        <v>4.5944697161971323E-3</v>
      </c>
      <c r="K29" s="39">
        <f t="shared" ref="K29:M29" si="43">K10/K20</f>
        <v>5.184260649673993E-3</v>
      </c>
      <c r="L29" s="39">
        <f t="shared" si="43"/>
        <v>5.5108853787800066E-3</v>
      </c>
      <c r="M29" s="39">
        <f t="shared" si="43"/>
        <v>5.8713239348899366E-3</v>
      </c>
      <c r="N29" s="39">
        <f t="shared" ref="N29:O29" si="44">N10/N20</f>
        <v>6.075113442121003E-3</v>
      </c>
      <c r="O29" s="39">
        <f t="shared" si="44"/>
        <v>6.3049206287397949E-3</v>
      </c>
      <c r="P29" s="39">
        <f t="shared" ref="P29:Q29" si="45">P10/P20</f>
        <v>6.3668430907421166E-3</v>
      </c>
      <c r="Q29" s="39">
        <f t="shared" si="45"/>
        <v>6.4917483028482138E-3</v>
      </c>
      <c r="R29" s="39">
        <f t="shared" ref="R29" si="46">R10/R20</f>
        <v>6.614215055922832E-3</v>
      </c>
      <c r="S29" s="39">
        <f t="shared" ref="S29" si="47">S10/S20</f>
        <v>6.7926116588153404E-3</v>
      </c>
    </row>
    <row r="30" spans="1:22" s="1" customFormat="1" ht="12.75" customHeight="1" x14ac:dyDescent="0.25">
      <c r="A30" s="31" t="s">
        <v>7</v>
      </c>
      <c r="B30" s="32" t="s">
        <v>3</v>
      </c>
      <c r="C30" s="38">
        <f t="shared" ref="C30:J30" si="48">C11/C20</f>
        <v>1.0868462145342767E-3</v>
      </c>
      <c r="D30" s="38">
        <f t="shared" si="48"/>
        <v>1.1318211853373547E-3</v>
      </c>
      <c r="E30" s="38">
        <f t="shared" si="48"/>
        <v>1.1735247584304187E-3</v>
      </c>
      <c r="F30" s="38">
        <f t="shared" si="48"/>
        <v>1.1928494395241674E-3</v>
      </c>
      <c r="G30" s="38">
        <f t="shared" si="48"/>
        <v>1.202398261750339E-3</v>
      </c>
      <c r="H30" s="38">
        <f t="shared" si="48"/>
        <v>1.2373368853716745E-3</v>
      </c>
      <c r="I30" s="38">
        <f t="shared" si="48"/>
        <v>1.2836677711422363E-3</v>
      </c>
      <c r="J30" s="39">
        <f t="shared" si="48"/>
        <v>1.3015494946734087E-3</v>
      </c>
      <c r="K30" s="39">
        <f t="shared" ref="K30:M30" si="49">K11/K20</f>
        <v>1.3261306238664509E-3</v>
      </c>
      <c r="L30" s="39">
        <f t="shared" si="49"/>
        <v>1.3963940559077212E-3</v>
      </c>
      <c r="M30" s="39">
        <f t="shared" si="49"/>
        <v>1.4272831664925813E-3</v>
      </c>
      <c r="N30" s="39">
        <f t="shared" ref="N30:O30" si="50">N11/N20</f>
        <v>1.4271489132585378E-3</v>
      </c>
      <c r="O30" s="39">
        <f t="shared" si="50"/>
        <v>1.4310190413145906E-3</v>
      </c>
      <c r="P30" s="39">
        <f t="shared" ref="P30:Q30" si="51">P11/P20</f>
        <v>1.4343244883323219E-3</v>
      </c>
      <c r="Q30" s="39">
        <f t="shared" si="51"/>
        <v>1.4647210994868582E-3</v>
      </c>
      <c r="R30" s="39">
        <f t="shared" ref="R30" si="52">R11/R20</f>
        <v>1.4575890182004282E-3</v>
      </c>
      <c r="S30" s="39">
        <f t="shared" ref="S30" si="53">S11/S20</f>
        <v>1.4634225308791868E-3</v>
      </c>
    </row>
    <row r="31" spans="1:22" s="1" customFormat="1" ht="12.75" customHeight="1" x14ac:dyDescent="0.25">
      <c r="A31" s="31" t="s">
        <v>8</v>
      </c>
      <c r="B31" s="32" t="s">
        <v>3</v>
      </c>
      <c r="C31" s="38">
        <f t="shared" ref="C31:J31" si="54">C12/C20</f>
        <v>2.2915432234156432E-5</v>
      </c>
      <c r="D31" s="38">
        <f t="shared" si="54"/>
        <v>2.2898116466362667E-5</v>
      </c>
      <c r="E31" s="38">
        <f t="shared" si="54"/>
        <v>2.2882098353796467E-5</v>
      </c>
      <c r="F31" s="38">
        <f t="shared" si="54"/>
        <v>2.2876564593614169E-5</v>
      </c>
      <c r="G31" s="38">
        <f t="shared" si="54"/>
        <v>2.2871706065903188E-5</v>
      </c>
      <c r="H31" s="38">
        <f t="shared" si="54"/>
        <v>2.2853187856468923E-5</v>
      </c>
      <c r="I31" s="38">
        <f t="shared" si="54"/>
        <v>2.2806280197958512E-5</v>
      </c>
      <c r="J31" s="39">
        <f t="shared" si="54"/>
        <v>2.2777116156784653E-5</v>
      </c>
      <c r="K31" s="39">
        <f t="shared" ref="K31:M31" si="55">K12/K20</f>
        <v>2.2752241095747931E-5</v>
      </c>
      <c r="L31" s="39">
        <f t="shared" si="55"/>
        <v>2.2731996258962903E-5</v>
      </c>
      <c r="M31" s="39">
        <f t="shared" si="55"/>
        <v>2.2706777648745612E-5</v>
      </c>
      <c r="N31" s="39">
        <f t="shared" ref="N31:O31" si="56">N12/N20</f>
        <v>2.2704641801840373E-5</v>
      </c>
      <c r="O31" s="39">
        <f t="shared" si="56"/>
        <v>2.2714587957374454E-5</v>
      </c>
      <c r="P31" s="39">
        <f t="shared" ref="P31:Q31" si="57">P12/P20</f>
        <v>2.2715546195308266E-5</v>
      </c>
      <c r="Q31" s="39">
        <f t="shared" si="57"/>
        <v>2.2835295537657034E-5</v>
      </c>
      <c r="R31" s="39">
        <f t="shared" ref="R31" si="58">R12/R20</f>
        <v>2.267360694978444E-5</v>
      </c>
      <c r="S31" s="39">
        <f t="shared" ref="S31" si="59">S12/S20</f>
        <v>2.2663623265828111E-5</v>
      </c>
    </row>
    <row r="32" spans="1:22" s="1" customFormat="1" ht="12.75" customHeight="1" x14ac:dyDescent="0.25">
      <c r="A32" s="31" t="s">
        <v>18</v>
      </c>
      <c r="B32" s="32" t="s">
        <v>10</v>
      </c>
      <c r="C32" s="38">
        <f t="shared" ref="C32:J32" si="60">C13/C20</f>
        <v>0.10960451237597023</v>
      </c>
      <c r="D32" s="38">
        <f t="shared" si="60"/>
        <v>0.10929270989394901</v>
      </c>
      <c r="E32" s="38">
        <f t="shared" si="60"/>
        <v>0.10872265589246721</v>
      </c>
      <c r="F32" s="38">
        <f t="shared" si="60"/>
        <v>0.10881074544919768</v>
      </c>
      <c r="G32" s="38">
        <f t="shared" si="60"/>
        <v>0.10869288199833363</v>
      </c>
      <c r="H32" s="38">
        <f t="shared" si="60"/>
        <v>0.10851020068363679</v>
      </c>
      <c r="I32" s="38">
        <f t="shared" si="60"/>
        <v>0.10806918773804056</v>
      </c>
      <c r="J32" s="39">
        <f t="shared" si="60"/>
        <v>0.10786916824479544</v>
      </c>
      <c r="K32" s="39">
        <f t="shared" ref="K32:M32" si="61">K13/K20</f>
        <v>0.10724431356488615</v>
      </c>
      <c r="L32" s="39">
        <f t="shared" si="61"/>
        <v>0.10687285669749558</v>
      </c>
      <c r="M32" s="39">
        <f t="shared" si="61"/>
        <v>0.10668617286994206</v>
      </c>
      <c r="N32" s="39">
        <f t="shared" ref="N32:O32" si="62">N13/N20</f>
        <v>0.10654964045577947</v>
      </c>
      <c r="O32" s="39">
        <f t="shared" si="62"/>
        <v>0.106589826460548</v>
      </c>
      <c r="P32" s="39">
        <f t="shared" ref="P32:Q32" si="63">P13/P20</f>
        <v>0.10650346087571676</v>
      </c>
      <c r="Q32" s="39">
        <f t="shared" si="63"/>
        <v>0.10700619488946086</v>
      </c>
      <c r="R32" s="39">
        <f t="shared" ref="R32" si="64">R13/R20</f>
        <v>9.5044521246789249E-2</v>
      </c>
      <c r="S32" s="39">
        <f t="shared" ref="S32" si="65">S13/S20</f>
        <v>9.4326000032376608E-2</v>
      </c>
    </row>
    <row r="33" spans="1:19" s="1" customFormat="1" ht="12.75" customHeight="1" x14ac:dyDescent="0.25">
      <c r="A33" s="31" t="s">
        <v>19</v>
      </c>
      <c r="B33" s="32" t="s">
        <v>10</v>
      </c>
      <c r="C33" s="38">
        <f t="shared" ref="C33:J33" si="66">C14/C20</f>
        <v>6.2853756985114791E-4</v>
      </c>
      <c r="D33" s="38">
        <f t="shared" si="66"/>
        <v>6.2806262307737602E-4</v>
      </c>
      <c r="E33" s="38">
        <f t="shared" si="66"/>
        <v>6.2762326913270311E-4</v>
      </c>
      <c r="F33" s="38">
        <f t="shared" si="66"/>
        <v>6.2747148599627436E-4</v>
      </c>
      <c r="G33" s="38">
        <f t="shared" si="66"/>
        <v>6.27338223521916E-4</v>
      </c>
      <c r="H33" s="38">
        <f t="shared" si="66"/>
        <v>6.2683029549171897E-4</v>
      </c>
      <c r="I33" s="38">
        <f t="shared" si="66"/>
        <v>6.7115624582563622E-4</v>
      </c>
      <c r="J33" s="39">
        <f t="shared" si="66"/>
        <v>6.7029798975680552E-4</v>
      </c>
      <c r="K33" s="39">
        <f t="shared" ref="K33:M33" si="67">K14/K20</f>
        <v>6.5981499177668996E-4</v>
      </c>
      <c r="L33" s="39">
        <f t="shared" si="67"/>
        <v>6.5922789150992412E-4</v>
      </c>
      <c r="M33" s="39">
        <f t="shared" si="67"/>
        <v>6.5849655181362274E-4</v>
      </c>
      <c r="N33" s="39">
        <f t="shared" ref="N33:O33" si="68">N14/N20</f>
        <v>6.5843461225337078E-4</v>
      </c>
      <c r="O33" s="39">
        <f t="shared" si="68"/>
        <v>6.587230507638591E-4</v>
      </c>
      <c r="P33" s="39">
        <f t="shared" ref="P33:Q33" si="69">P14/P20</f>
        <v>6.5875083966393977E-4</v>
      </c>
      <c r="Q33" s="39">
        <f t="shared" si="69"/>
        <v>6.6222357059205394E-4</v>
      </c>
      <c r="R33" s="39">
        <f t="shared" ref="R33" si="70">R14/R20</f>
        <v>6.5753460154374872E-4</v>
      </c>
      <c r="S33" s="39">
        <f t="shared" ref="S33" si="71">S14/S20</f>
        <v>6.5724507470901522E-4</v>
      </c>
    </row>
    <row r="34" spans="1:19" s="1" customFormat="1" ht="12.75" customHeight="1" x14ac:dyDescent="0.25">
      <c r="A34" s="31" t="s">
        <v>9</v>
      </c>
      <c r="B34" s="32" t="s">
        <v>10</v>
      </c>
      <c r="C34" s="38">
        <f t="shared" ref="C34:J34" si="72">C15/C20</f>
        <v>7.5293563055085425E-5</v>
      </c>
      <c r="D34" s="38">
        <f t="shared" si="72"/>
        <v>7.5236668389477333E-5</v>
      </c>
      <c r="E34" s="38">
        <f t="shared" si="72"/>
        <v>7.5184037448188394E-5</v>
      </c>
      <c r="F34" s="38">
        <f t="shared" si="72"/>
        <v>7.5165855093303703E-5</v>
      </c>
      <c r="G34" s="38">
        <f t="shared" si="72"/>
        <v>7.5149891359396187E-5</v>
      </c>
      <c r="H34" s="38">
        <f t="shared" si="72"/>
        <v>7.5089045814112173E-5</v>
      </c>
      <c r="I34" s="38">
        <f t="shared" si="72"/>
        <v>5.8644720509036172E-5</v>
      </c>
      <c r="J34" s="39">
        <f t="shared" si="72"/>
        <v>5.8569727260303392E-5</v>
      </c>
      <c r="K34" s="39">
        <f t="shared" ref="K34:M34" si="73">K15/K20</f>
        <v>5.8505762817637537E-5</v>
      </c>
      <c r="L34" s="39">
        <f t="shared" si="73"/>
        <v>5.5206276628909903E-5</v>
      </c>
      <c r="M34" s="39">
        <f t="shared" si="73"/>
        <v>5.5145031432667919E-5</v>
      </c>
      <c r="N34" s="39">
        <f t="shared" ref="N34:O34" si="74">N15/N20</f>
        <v>5.5139844375898047E-5</v>
      </c>
      <c r="O34" s="39">
        <f t="shared" si="74"/>
        <v>5.5163999325052241E-5</v>
      </c>
      <c r="P34" s="39">
        <f t="shared" ref="P34:Q34" si="75">P15/P20</f>
        <v>5.1921248446418894E-5</v>
      </c>
      <c r="Q34" s="39">
        <f t="shared" si="75"/>
        <v>5.2194961228930364E-5</v>
      </c>
      <c r="R34" s="39">
        <f t="shared" ref="R34" si="76">R15/R20</f>
        <v>5.1825387313793003E-5</v>
      </c>
      <c r="S34" s="39">
        <f t="shared" ref="S34" si="77">S15/S20</f>
        <v>5.180256746474997E-5</v>
      </c>
    </row>
    <row r="35" spans="1:19" s="1" customFormat="1" ht="12.75" customHeight="1" x14ac:dyDescent="0.25">
      <c r="A35" s="31" t="s">
        <v>11</v>
      </c>
      <c r="B35" s="32" t="s">
        <v>10</v>
      </c>
      <c r="C35" s="38">
        <f t="shared" ref="C35:J35" si="78">C16/C20</f>
        <v>0</v>
      </c>
      <c r="D35" s="38">
        <f t="shared" si="78"/>
        <v>0</v>
      </c>
      <c r="E35" s="38">
        <f t="shared" si="78"/>
        <v>0</v>
      </c>
      <c r="F35" s="38">
        <f t="shared" si="78"/>
        <v>0</v>
      </c>
      <c r="G35" s="38">
        <f t="shared" si="78"/>
        <v>0</v>
      </c>
      <c r="H35" s="38">
        <f t="shared" si="78"/>
        <v>0</v>
      </c>
      <c r="I35" s="38">
        <f t="shared" si="78"/>
        <v>2.8996556251690109E-3</v>
      </c>
      <c r="J35" s="39">
        <f t="shared" si="78"/>
        <v>2.8959476256483342E-3</v>
      </c>
      <c r="K35" s="39">
        <f t="shared" ref="K35:M35" si="79">K16/K20</f>
        <v>2.9415397416645539E-3</v>
      </c>
      <c r="L35" s="39">
        <f t="shared" si="79"/>
        <v>3.1207783435519068E-3</v>
      </c>
      <c r="M35" s="39">
        <f t="shared" si="79"/>
        <v>3.7660812643133795E-3</v>
      </c>
      <c r="N35" s="39">
        <f t="shared" ref="N35:O35" si="80">N16/N20</f>
        <v>3.8889807886295152E-3</v>
      </c>
      <c r="O35" s="39">
        <f t="shared" si="80"/>
        <v>4.5558973560219616E-3</v>
      </c>
      <c r="P35" s="39">
        <f t="shared" ref="P35:Q35" si="81">P16/P20</f>
        <v>4.1439646416298083E-3</v>
      </c>
      <c r="Q35" s="39">
        <f t="shared" si="81"/>
        <v>4.971570057055617E-3</v>
      </c>
      <c r="R35" s="39">
        <f t="shared" ref="R35" si="82">R16/R20</f>
        <v>5.2699940724713259E-3</v>
      </c>
      <c r="S35" s="39">
        <f t="shared" ref="S35" si="83">S16/S20</f>
        <v>5.1575931232091688E-3</v>
      </c>
    </row>
    <row r="36" spans="1:19" s="1" customFormat="1" ht="12.75" customHeight="1" x14ac:dyDescent="0.25">
      <c r="A36" s="12" t="s">
        <v>12</v>
      </c>
      <c r="B36" s="5" t="s">
        <v>13</v>
      </c>
      <c r="C36" s="38">
        <f t="shared" ref="C36:J36" si="84">C17/C20</f>
        <v>0</v>
      </c>
      <c r="D36" s="38">
        <f t="shared" si="84"/>
        <v>0</v>
      </c>
      <c r="E36" s="38">
        <f t="shared" si="84"/>
        <v>0</v>
      </c>
      <c r="F36" s="38">
        <f t="shared" si="84"/>
        <v>0</v>
      </c>
      <c r="G36" s="38">
        <f t="shared" si="84"/>
        <v>0</v>
      </c>
      <c r="H36" s="38">
        <f t="shared" si="84"/>
        <v>0</v>
      </c>
      <c r="I36" s="38">
        <f t="shared" si="84"/>
        <v>0</v>
      </c>
      <c r="J36" s="39">
        <f t="shared" si="84"/>
        <v>0</v>
      </c>
      <c r="K36" s="39">
        <f t="shared" ref="K36:M36" si="85">K17/K20</f>
        <v>0</v>
      </c>
      <c r="L36" s="39">
        <f t="shared" si="85"/>
        <v>0</v>
      </c>
      <c r="M36" s="39">
        <f t="shared" si="85"/>
        <v>3.2438253783922306E-6</v>
      </c>
      <c r="N36" s="39">
        <f t="shared" ref="N36:O36" si="86">N17/N20</f>
        <v>3.2435202574057678E-6</v>
      </c>
      <c r="O36" s="39">
        <f t="shared" si="86"/>
        <v>3.2449411367677792E-6</v>
      </c>
      <c r="P36" s="39">
        <f t="shared" ref="P36:Q36" si="87">P17/P20</f>
        <v>3.2450780279011809E-6</v>
      </c>
      <c r="Q36" s="39">
        <f t="shared" si="87"/>
        <v>3.2621850768081477E-6</v>
      </c>
      <c r="R36" s="39">
        <f t="shared" ref="R36" si="88">R17/R20</f>
        <v>3.2390867071120627E-6</v>
      </c>
      <c r="S36" s="39">
        <f t="shared" ref="S36" si="89">S17/S20</f>
        <v>3.2376604665468732E-6</v>
      </c>
    </row>
    <row r="37" spans="1:19" s="1" customFormat="1" ht="26.25" customHeight="1" thickBot="1" x14ac:dyDescent="0.3">
      <c r="A37" s="75" t="s">
        <v>47</v>
      </c>
      <c r="B37" s="76"/>
      <c r="C37" s="46">
        <f t="shared" ref="C37:J37" si="90">C19/C20</f>
        <v>0.28756903273960538</v>
      </c>
      <c r="D37" s="46">
        <f t="shared" si="90"/>
        <v>0.28853916559263598</v>
      </c>
      <c r="E37" s="46">
        <f t="shared" si="90"/>
        <v>0.28989984178663425</v>
      </c>
      <c r="F37" s="46">
        <f t="shared" si="90"/>
        <v>0.29366319160756887</v>
      </c>
      <c r="G37" s="46">
        <f t="shared" si="90"/>
        <v>0.29721128555325022</v>
      </c>
      <c r="H37" s="46">
        <f t="shared" si="90"/>
        <v>0.30027129998726754</v>
      </c>
      <c r="I37" s="46">
        <f t="shared" si="90"/>
        <v>0.30518386748899595</v>
      </c>
      <c r="J37" s="47">
        <f t="shared" si="90"/>
        <v>0.30862992392443206</v>
      </c>
      <c r="K37" s="47">
        <f t="shared" ref="K37:M37" si="91">K19/K20</f>
        <v>0.31088987265245627</v>
      </c>
      <c r="L37" s="47">
        <f t="shared" si="91"/>
        <v>0.3125746908448509</v>
      </c>
      <c r="M37" s="47">
        <f t="shared" si="91"/>
        <v>0.31512141638391322</v>
      </c>
      <c r="N37" s="47">
        <f t="shared" ref="N37:O37" si="92">N19/N20</f>
        <v>0.31689192914854347</v>
      </c>
      <c r="O37" s="47">
        <f t="shared" si="92"/>
        <v>0.31993497137961918</v>
      </c>
      <c r="P37" s="47">
        <f t="shared" ref="P37:Q37" si="93">P19/P20</f>
        <v>0.32090252110111989</v>
      </c>
      <c r="Q37" s="47">
        <f t="shared" si="93"/>
        <v>0.32497561516655088</v>
      </c>
      <c r="R37" s="47">
        <f t="shared" ref="R37" si="94">R19/R20</f>
        <v>0.31467727359593689</v>
      </c>
      <c r="S37" s="47">
        <f t="shared" ref="S37" si="95">S19/S20</f>
        <v>0.3172292101727292</v>
      </c>
    </row>
  </sheetData>
  <mergeCells count="4">
    <mergeCell ref="A37:B37"/>
    <mergeCell ref="A1:C2"/>
    <mergeCell ref="A19:B19"/>
    <mergeCell ref="A20:B20"/>
  </mergeCells>
  <phoneticPr fontId="9" type="noConversion"/>
  <pageMargins left="0" right="0" top="0" bottom="0" header="0" footer="0"/>
  <pageSetup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F3747-01F1-4C3E-905B-B4F32BDFB389}">
  <sheetPr codeName="Sheet4"/>
  <dimension ref="A1:AA37"/>
  <sheetViews>
    <sheetView showGridLines="0" showOutlineSymbols="0" zoomScaleNormal="100" workbookViewId="0">
      <pane xSplit="2" ySplit="4" topLeftCell="N16" activePane="bottomRight" state="frozen"/>
      <selection pane="topRight" activeCell="C1" sqref="C1"/>
      <selection pane="bottomLeft" activeCell="A5" sqref="A5"/>
      <selection pane="bottomRight" sqref="A1:C2"/>
    </sheetView>
  </sheetViews>
  <sheetFormatPr defaultColWidth="6.88671875" defaultRowHeight="12.75" customHeight="1" x14ac:dyDescent="0.25"/>
  <cols>
    <col min="1" max="1" width="61" customWidth="1"/>
    <col min="2" max="2" width="44.44140625" style="3" customWidth="1"/>
    <col min="3" max="3" width="7.6640625" style="3" bestFit="1" customWidth="1"/>
    <col min="4" max="4" width="7.6640625" style="1" bestFit="1" customWidth="1"/>
    <col min="5" max="9" width="9.109375" style="1" bestFit="1" customWidth="1"/>
    <col min="10" max="10" width="12.5546875" style="1" bestFit="1" customWidth="1"/>
    <col min="11" max="11" width="13.44140625" style="1" bestFit="1" customWidth="1"/>
    <col min="12" max="12" width="13" style="1" bestFit="1" customWidth="1"/>
    <col min="13" max="13" width="13.44140625" style="1" bestFit="1" customWidth="1"/>
    <col min="14" max="14" width="13" style="1" bestFit="1" customWidth="1"/>
    <col min="15" max="15" width="13.6640625" style="1" bestFit="1" customWidth="1"/>
    <col min="16" max="16" width="13.33203125" style="1" bestFit="1" customWidth="1"/>
    <col min="17" max="17" width="13.6640625" style="1" bestFit="1" customWidth="1"/>
    <col min="18" max="18" width="13.33203125" style="1" bestFit="1" customWidth="1"/>
    <col min="19" max="20" width="10.6640625" style="1" customWidth="1"/>
    <col min="21" max="29" width="10.6640625" customWidth="1"/>
    <col min="257" max="257" width="17.88671875" bestFit="1" customWidth="1"/>
    <col min="258" max="258" width="14.5546875" bestFit="1" customWidth="1"/>
    <col min="259" max="274" width="8.5546875" customWidth="1"/>
    <col min="275" max="285" width="10.6640625" customWidth="1"/>
    <col min="513" max="513" width="17.88671875" bestFit="1" customWidth="1"/>
    <col min="514" max="514" width="14.5546875" bestFit="1" customWidth="1"/>
    <col min="515" max="530" width="8.5546875" customWidth="1"/>
    <col min="531" max="541" width="10.6640625" customWidth="1"/>
    <col min="769" max="769" width="17.88671875" bestFit="1" customWidth="1"/>
    <col min="770" max="770" width="14.5546875" bestFit="1" customWidth="1"/>
    <col min="771" max="786" width="8.5546875" customWidth="1"/>
    <col min="787" max="797" width="10.6640625" customWidth="1"/>
    <col min="1025" max="1025" width="17.88671875" bestFit="1" customWidth="1"/>
    <col min="1026" max="1026" width="14.5546875" bestFit="1" customWidth="1"/>
    <col min="1027" max="1042" width="8.5546875" customWidth="1"/>
    <col min="1043" max="1053" width="10.6640625" customWidth="1"/>
    <col min="1281" max="1281" width="17.88671875" bestFit="1" customWidth="1"/>
    <col min="1282" max="1282" width="14.5546875" bestFit="1" customWidth="1"/>
    <col min="1283" max="1298" width="8.5546875" customWidth="1"/>
    <col min="1299" max="1309" width="10.6640625" customWidth="1"/>
    <col min="1537" max="1537" width="17.88671875" bestFit="1" customWidth="1"/>
    <col min="1538" max="1538" width="14.5546875" bestFit="1" customWidth="1"/>
    <col min="1539" max="1554" width="8.5546875" customWidth="1"/>
    <col min="1555" max="1565" width="10.6640625" customWidth="1"/>
    <col min="1793" max="1793" width="17.88671875" bestFit="1" customWidth="1"/>
    <col min="1794" max="1794" width="14.5546875" bestFit="1" customWidth="1"/>
    <col min="1795" max="1810" width="8.5546875" customWidth="1"/>
    <col min="1811" max="1821" width="10.6640625" customWidth="1"/>
    <col min="2049" max="2049" width="17.88671875" bestFit="1" customWidth="1"/>
    <col min="2050" max="2050" width="14.5546875" bestFit="1" customWidth="1"/>
    <col min="2051" max="2066" width="8.5546875" customWidth="1"/>
    <col min="2067" max="2077" width="10.6640625" customWidth="1"/>
    <col min="2305" max="2305" width="17.88671875" bestFit="1" customWidth="1"/>
    <col min="2306" max="2306" width="14.5546875" bestFit="1" customWidth="1"/>
    <col min="2307" max="2322" width="8.5546875" customWidth="1"/>
    <col min="2323" max="2333" width="10.6640625" customWidth="1"/>
    <col min="2561" max="2561" width="17.88671875" bestFit="1" customWidth="1"/>
    <col min="2562" max="2562" width="14.5546875" bestFit="1" customWidth="1"/>
    <col min="2563" max="2578" width="8.5546875" customWidth="1"/>
    <col min="2579" max="2589" width="10.6640625" customWidth="1"/>
    <col min="2817" max="2817" width="17.88671875" bestFit="1" customWidth="1"/>
    <col min="2818" max="2818" width="14.5546875" bestFit="1" customWidth="1"/>
    <col min="2819" max="2834" width="8.5546875" customWidth="1"/>
    <col min="2835" max="2845" width="10.6640625" customWidth="1"/>
    <col min="3073" max="3073" width="17.88671875" bestFit="1" customWidth="1"/>
    <col min="3074" max="3074" width="14.5546875" bestFit="1" customWidth="1"/>
    <col min="3075" max="3090" width="8.5546875" customWidth="1"/>
    <col min="3091" max="3101" width="10.6640625" customWidth="1"/>
    <col min="3329" max="3329" width="17.88671875" bestFit="1" customWidth="1"/>
    <col min="3330" max="3330" width="14.5546875" bestFit="1" customWidth="1"/>
    <col min="3331" max="3346" width="8.5546875" customWidth="1"/>
    <col min="3347" max="3357" width="10.6640625" customWidth="1"/>
    <col min="3585" max="3585" width="17.88671875" bestFit="1" customWidth="1"/>
    <col min="3586" max="3586" width="14.5546875" bestFit="1" customWidth="1"/>
    <col min="3587" max="3602" width="8.5546875" customWidth="1"/>
    <col min="3603" max="3613" width="10.6640625" customWidth="1"/>
    <col min="3841" max="3841" width="17.88671875" bestFit="1" customWidth="1"/>
    <col min="3842" max="3842" width="14.5546875" bestFit="1" customWidth="1"/>
    <col min="3843" max="3858" width="8.5546875" customWidth="1"/>
    <col min="3859" max="3869" width="10.6640625" customWidth="1"/>
    <col min="4097" max="4097" width="17.88671875" bestFit="1" customWidth="1"/>
    <col min="4098" max="4098" width="14.5546875" bestFit="1" customWidth="1"/>
    <col min="4099" max="4114" width="8.5546875" customWidth="1"/>
    <col min="4115" max="4125" width="10.6640625" customWidth="1"/>
    <col min="4353" max="4353" width="17.88671875" bestFit="1" customWidth="1"/>
    <col min="4354" max="4354" width="14.5546875" bestFit="1" customWidth="1"/>
    <col min="4355" max="4370" width="8.5546875" customWidth="1"/>
    <col min="4371" max="4381" width="10.6640625" customWidth="1"/>
    <col min="4609" max="4609" width="17.88671875" bestFit="1" customWidth="1"/>
    <col min="4610" max="4610" width="14.5546875" bestFit="1" customWidth="1"/>
    <col min="4611" max="4626" width="8.5546875" customWidth="1"/>
    <col min="4627" max="4637" width="10.6640625" customWidth="1"/>
    <col min="4865" max="4865" width="17.88671875" bestFit="1" customWidth="1"/>
    <col min="4866" max="4866" width="14.5546875" bestFit="1" customWidth="1"/>
    <col min="4867" max="4882" width="8.5546875" customWidth="1"/>
    <col min="4883" max="4893" width="10.6640625" customWidth="1"/>
    <col min="5121" max="5121" width="17.88671875" bestFit="1" customWidth="1"/>
    <col min="5122" max="5122" width="14.5546875" bestFit="1" customWidth="1"/>
    <col min="5123" max="5138" width="8.5546875" customWidth="1"/>
    <col min="5139" max="5149" width="10.6640625" customWidth="1"/>
    <col min="5377" max="5377" width="17.88671875" bestFit="1" customWidth="1"/>
    <col min="5378" max="5378" width="14.5546875" bestFit="1" customWidth="1"/>
    <col min="5379" max="5394" width="8.5546875" customWidth="1"/>
    <col min="5395" max="5405" width="10.6640625" customWidth="1"/>
    <col min="5633" max="5633" width="17.88671875" bestFit="1" customWidth="1"/>
    <col min="5634" max="5634" width="14.5546875" bestFit="1" customWidth="1"/>
    <col min="5635" max="5650" width="8.5546875" customWidth="1"/>
    <col min="5651" max="5661" width="10.6640625" customWidth="1"/>
    <col min="5889" max="5889" width="17.88671875" bestFit="1" customWidth="1"/>
    <col min="5890" max="5890" width="14.5546875" bestFit="1" customWidth="1"/>
    <col min="5891" max="5906" width="8.5546875" customWidth="1"/>
    <col min="5907" max="5917" width="10.6640625" customWidth="1"/>
    <col min="6145" max="6145" width="17.88671875" bestFit="1" customWidth="1"/>
    <col min="6146" max="6146" width="14.5546875" bestFit="1" customWidth="1"/>
    <col min="6147" max="6162" width="8.5546875" customWidth="1"/>
    <col min="6163" max="6173" width="10.6640625" customWidth="1"/>
    <col min="6401" max="6401" width="17.88671875" bestFit="1" customWidth="1"/>
    <col min="6402" max="6402" width="14.5546875" bestFit="1" customWidth="1"/>
    <col min="6403" max="6418" width="8.5546875" customWidth="1"/>
    <col min="6419" max="6429" width="10.6640625" customWidth="1"/>
    <col min="6657" max="6657" width="17.88671875" bestFit="1" customWidth="1"/>
    <col min="6658" max="6658" width="14.5546875" bestFit="1" customWidth="1"/>
    <col min="6659" max="6674" width="8.5546875" customWidth="1"/>
    <col min="6675" max="6685" width="10.6640625" customWidth="1"/>
    <col min="6913" max="6913" width="17.88671875" bestFit="1" customWidth="1"/>
    <col min="6914" max="6914" width="14.5546875" bestFit="1" customWidth="1"/>
    <col min="6915" max="6930" width="8.5546875" customWidth="1"/>
    <col min="6931" max="6941" width="10.6640625" customWidth="1"/>
    <col min="7169" max="7169" width="17.88671875" bestFit="1" customWidth="1"/>
    <col min="7170" max="7170" width="14.5546875" bestFit="1" customWidth="1"/>
    <col min="7171" max="7186" width="8.5546875" customWidth="1"/>
    <col min="7187" max="7197" width="10.6640625" customWidth="1"/>
    <col min="7425" max="7425" width="17.88671875" bestFit="1" customWidth="1"/>
    <col min="7426" max="7426" width="14.5546875" bestFit="1" customWidth="1"/>
    <col min="7427" max="7442" width="8.5546875" customWidth="1"/>
    <col min="7443" max="7453" width="10.6640625" customWidth="1"/>
    <col min="7681" max="7681" width="17.88671875" bestFit="1" customWidth="1"/>
    <col min="7682" max="7682" width="14.5546875" bestFit="1" customWidth="1"/>
    <col min="7683" max="7698" width="8.5546875" customWidth="1"/>
    <col min="7699" max="7709" width="10.6640625" customWidth="1"/>
    <col min="7937" max="7937" width="17.88671875" bestFit="1" customWidth="1"/>
    <col min="7938" max="7938" width="14.5546875" bestFit="1" customWidth="1"/>
    <col min="7939" max="7954" width="8.5546875" customWidth="1"/>
    <col min="7955" max="7965" width="10.6640625" customWidth="1"/>
    <col min="8193" max="8193" width="17.88671875" bestFit="1" customWidth="1"/>
    <col min="8194" max="8194" width="14.5546875" bestFit="1" customWidth="1"/>
    <col min="8195" max="8210" width="8.5546875" customWidth="1"/>
    <col min="8211" max="8221" width="10.6640625" customWidth="1"/>
    <col min="8449" max="8449" width="17.88671875" bestFit="1" customWidth="1"/>
    <col min="8450" max="8450" width="14.5546875" bestFit="1" customWidth="1"/>
    <col min="8451" max="8466" width="8.5546875" customWidth="1"/>
    <col min="8467" max="8477" width="10.6640625" customWidth="1"/>
    <col min="8705" max="8705" width="17.88671875" bestFit="1" customWidth="1"/>
    <col min="8706" max="8706" width="14.5546875" bestFit="1" customWidth="1"/>
    <col min="8707" max="8722" width="8.5546875" customWidth="1"/>
    <col min="8723" max="8733" width="10.6640625" customWidth="1"/>
    <col min="8961" max="8961" width="17.88671875" bestFit="1" customWidth="1"/>
    <col min="8962" max="8962" width="14.5546875" bestFit="1" customWidth="1"/>
    <col min="8963" max="8978" width="8.5546875" customWidth="1"/>
    <col min="8979" max="8989" width="10.6640625" customWidth="1"/>
    <col min="9217" max="9217" width="17.88671875" bestFit="1" customWidth="1"/>
    <col min="9218" max="9218" width="14.5546875" bestFit="1" customWidth="1"/>
    <col min="9219" max="9234" width="8.5546875" customWidth="1"/>
    <col min="9235" max="9245" width="10.6640625" customWidth="1"/>
    <col min="9473" max="9473" width="17.88671875" bestFit="1" customWidth="1"/>
    <col min="9474" max="9474" width="14.5546875" bestFit="1" customWidth="1"/>
    <col min="9475" max="9490" width="8.5546875" customWidth="1"/>
    <col min="9491" max="9501" width="10.6640625" customWidth="1"/>
    <col min="9729" max="9729" width="17.88671875" bestFit="1" customWidth="1"/>
    <col min="9730" max="9730" width="14.5546875" bestFit="1" customWidth="1"/>
    <col min="9731" max="9746" width="8.5546875" customWidth="1"/>
    <col min="9747" max="9757" width="10.6640625" customWidth="1"/>
    <col min="9985" max="9985" width="17.88671875" bestFit="1" customWidth="1"/>
    <col min="9986" max="9986" width="14.5546875" bestFit="1" customWidth="1"/>
    <col min="9987" max="10002" width="8.5546875" customWidth="1"/>
    <col min="10003" max="10013" width="10.6640625" customWidth="1"/>
    <col min="10241" max="10241" width="17.88671875" bestFit="1" customWidth="1"/>
    <col min="10242" max="10242" width="14.5546875" bestFit="1" customWidth="1"/>
    <col min="10243" max="10258" width="8.5546875" customWidth="1"/>
    <col min="10259" max="10269" width="10.6640625" customWidth="1"/>
    <col min="10497" max="10497" width="17.88671875" bestFit="1" customWidth="1"/>
    <col min="10498" max="10498" width="14.5546875" bestFit="1" customWidth="1"/>
    <col min="10499" max="10514" width="8.5546875" customWidth="1"/>
    <col min="10515" max="10525" width="10.6640625" customWidth="1"/>
    <col min="10753" max="10753" width="17.88671875" bestFit="1" customWidth="1"/>
    <col min="10754" max="10754" width="14.5546875" bestFit="1" customWidth="1"/>
    <col min="10755" max="10770" width="8.5546875" customWidth="1"/>
    <col min="10771" max="10781" width="10.6640625" customWidth="1"/>
    <col min="11009" max="11009" width="17.88671875" bestFit="1" customWidth="1"/>
    <col min="11010" max="11010" width="14.5546875" bestFit="1" customWidth="1"/>
    <col min="11011" max="11026" width="8.5546875" customWidth="1"/>
    <col min="11027" max="11037" width="10.6640625" customWidth="1"/>
    <col min="11265" max="11265" width="17.88671875" bestFit="1" customWidth="1"/>
    <col min="11266" max="11266" width="14.5546875" bestFit="1" customWidth="1"/>
    <col min="11267" max="11282" width="8.5546875" customWidth="1"/>
    <col min="11283" max="11293" width="10.6640625" customWidth="1"/>
    <col min="11521" max="11521" width="17.88671875" bestFit="1" customWidth="1"/>
    <col min="11522" max="11522" width="14.5546875" bestFit="1" customWidth="1"/>
    <col min="11523" max="11538" width="8.5546875" customWidth="1"/>
    <col min="11539" max="11549" width="10.6640625" customWidth="1"/>
    <col min="11777" max="11777" width="17.88671875" bestFit="1" customWidth="1"/>
    <col min="11778" max="11778" width="14.5546875" bestFit="1" customWidth="1"/>
    <col min="11779" max="11794" width="8.5546875" customWidth="1"/>
    <col min="11795" max="11805" width="10.6640625" customWidth="1"/>
    <col min="12033" max="12033" width="17.88671875" bestFit="1" customWidth="1"/>
    <col min="12034" max="12034" width="14.5546875" bestFit="1" customWidth="1"/>
    <col min="12035" max="12050" width="8.5546875" customWidth="1"/>
    <col min="12051" max="12061" width="10.6640625" customWidth="1"/>
    <col min="12289" max="12289" width="17.88671875" bestFit="1" customWidth="1"/>
    <col min="12290" max="12290" width="14.5546875" bestFit="1" customWidth="1"/>
    <col min="12291" max="12306" width="8.5546875" customWidth="1"/>
    <col min="12307" max="12317" width="10.6640625" customWidth="1"/>
    <col min="12545" max="12545" width="17.88671875" bestFit="1" customWidth="1"/>
    <col min="12546" max="12546" width="14.5546875" bestFit="1" customWidth="1"/>
    <col min="12547" max="12562" width="8.5546875" customWidth="1"/>
    <col min="12563" max="12573" width="10.6640625" customWidth="1"/>
    <col min="12801" max="12801" width="17.88671875" bestFit="1" customWidth="1"/>
    <col min="12802" max="12802" width="14.5546875" bestFit="1" customWidth="1"/>
    <col min="12803" max="12818" width="8.5546875" customWidth="1"/>
    <col min="12819" max="12829" width="10.6640625" customWidth="1"/>
    <col min="13057" max="13057" width="17.88671875" bestFit="1" customWidth="1"/>
    <col min="13058" max="13058" width="14.5546875" bestFit="1" customWidth="1"/>
    <col min="13059" max="13074" width="8.5546875" customWidth="1"/>
    <col min="13075" max="13085" width="10.6640625" customWidth="1"/>
    <col min="13313" max="13313" width="17.88671875" bestFit="1" customWidth="1"/>
    <col min="13314" max="13314" width="14.5546875" bestFit="1" customWidth="1"/>
    <col min="13315" max="13330" width="8.5546875" customWidth="1"/>
    <col min="13331" max="13341" width="10.6640625" customWidth="1"/>
    <col min="13569" max="13569" width="17.88671875" bestFit="1" customWidth="1"/>
    <col min="13570" max="13570" width="14.5546875" bestFit="1" customWidth="1"/>
    <col min="13571" max="13586" width="8.5546875" customWidth="1"/>
    <col min="13587" max="13597" width="10.6640625" customWidth="1"/>
    <col min="13825" max="13825" width="17.88671875" bestFit="1" customWidth="1"/>
    <col min="13826" max="13826" width="14.5546875" bestFit="1" customWidth="1"/>
    <col min="13827" max="13842" width="8.5546875" customWidth="1"/>
    <col min="13843" max="13853" width="10.6640625" customWidth="1"/>
    <col min="14081" max="14081" width="17.88671875" bestFit="1" customWidth="1"/>
    <col min="14082" max="14082" width="14.5546875" bestFit="1" customWidth="1"/>
    <col min="14083" max="14098" width="8.5546875" customWidth="1"/>
    <col min="14099" max="14109" width="10.6640625" customWidth="1"/>
    <col min="14337" max="14337" width="17.88671875" bestFit="1" customWidth="1"/>
    <col min="14338" max="14338" width="14.5546875" bestFit="1" customWidth="1"/>
    <col min="14339" max="14354" width="8.5546875" customWidth="1"/>
    <col min="14355" max="14365" width="10.6640625" customWidth="1"/>
    <col min="14593" max="14593" width="17.88671875" bestFit="1" customWidth="1"/>
    <col min="14594" max="14594" width="14.5546875" bestFit="1" customWidth="1"/>
    <col min="14595" max="14610" width="8.5546875" customWidth="1"/>
    <col min="14611" max="14621" width="10.6640625" customWidth="1"/>
    <col min="14849" max="14849" width="17.88671875" bestFit="1" customWidth="1"/>
    <col min="14850" max="14850" width="14.5546875" bestFit="1" customWidth="1"/>
    <col min="14851" max="14866" width="8.5546875" customWidth="1"/>
    <col min="14867" max="14877" width="10.6640625" customWidth="1"/>
    <col min="15105" max="15105" width="17.88671875" bestFit="1" customWidth="1"/>
    <col min="15106" max="15106" width="14.5546875" bestFit="1" customWidth="1"/>
    <col min="15107" max="15122" width="8.5546875" customWidth="1"/>
    <col min="15123" max="15133" width="10.6640625" customWidth="1"/>
    <col min="15361" max="15361" width="17.88671875" bestFit="1" customWidth="1"/>
    <col min="15362" max="15362" width="14.5546875" bestFit="1" customWidth="1"/>
    <col min="15363" max="15378" width="8.5546875" customWidth="1"/>
    <col min="15379" max="15389" width="10.6640625" customWidth="1"/>
    <col min="15617" max="15617" width="17.88671875" bestFit="1" customWidth="1"/>
    <col min="15618" max="15618" width="14.5546875" bestFit="1" customWidth="1"/>
    <col min="15619" max="15634" width="8.5546875" customWidth="1"/>
    <col min="15635" max="15645" width="10.6640625" customWidth="1"/>
    <col min="15873" max="15873" width="17.88671875" bestFit="1" customWidth="1"/>
    <col min="15874" max="15874" width="14.5546875" bestFit="1" customWidth="1"/>
    <col min="15875" max="15890" width="8.5546875" customWidth="1"/>
    <col min="15891" max="15901" width="10.6640625" customWidth="1"/>
    <col min="16129" max="16129" width="17.88671875" bestFit="1" customWidth="1"/>
    <col min="16130" max="16130" width="14.5546875" bestFit="1" customWidth="1"/>
    <col min="16131" max="16146" width="8.5546875" customWidth="1"/>
    <col min="16147" max="16157" width="10.6640625" customWidth="1"/>
  </cols>
  <sheetData>
    <row r="1" spans="1:20" ht="13.2" x14ac:dyDescent="0.25">
      <c r="A1" s="69" t="s">
        <v>54</v>
      </c>
      <c r="B1" s="69"/>
      <c r="C1" s="69"/>
    </row>
    <row r="2" spans="1:20" ht="363" customHeight="1" x14ac:dyDescent="0.25">
      <c r="A2" s="69"/>
      <c r="B2" s="69"/>
      <c r="C2" s="69"/>
    </row>
    <row r="3" spans="1:20" ht="16.5" customHeight="1" thickBot="1" x14ac:dyDescent="0.3">
      <c r="A3" s="2" t="s">
        <v>0</v>
      </c>
    </row>
    <row r="4" spans="1:20" ht="13.5" customHeight="1" x14ac:dyDescent="0.25">
      <c r="A4" s="19" t="s">
        <v>44</v>
      </c>
      <c r="B4" s="9" t="s">
        <v>1</v>
      </c>
      <c r="C4" s="9">
        <v>2005</v>
      </c>
      <c r="D4" s="9">
        <v>2006</v>
      </c>
      <c r="E4" s="9">
        <v>2007</v>
      </c>
      <c r="F4" s="9">
        <v>2008</v>
      </c>
      <c r="G4" s="9">
        <v>2009</v>
      </c>
      <c r="H4" s="9">
        <v>2010</v>
      </c>
      <c r="I4" s="9">
        <v>2011</v>
      </c>
      <c r="J4" s="9">
        <v>2012</v>
      </c>
      <c r="K4" s="9">
        <v>2013</v>
      </c>
      <c r="L4" s="9">
        <v>2014</v>
      </c>
      <c r="M4" s="9">
        <v>2015</v>
      </c>
      <c r="N4" s="9">
        <v>2016</v>
      </c>
      <c r="O4" s="9">
        <v>2017</v>
      </c>
      <c r="P4" s="9">
        <v>2018</v>
      </c>
      <c r="Q4" s="9">
        <v>2019</v>
      </c>
      <c r="R4" s="10">
        <v>2020</v>
      </c>
      <c r="S4" s="10">
        <v>2021</v>
      </c>
      <c r="T4" s="10">
        <v>2022</v>
      </c>
    </row>
    <row r="5" spans="1:20" ht="13.5" customHeight="1" x14ac:dyDescent="0.25">
      <c r="A5" s="12" t="s">
        <v>2</v>
      </c>
      <c r="B5" s="5" t="s">
        <v>3</v>
      </c>
      <c r="C5" s="25">
        <v>13</v>
      </c>
      <c r="D5" s="25">
        <v>23</v>
      </c>
      <c r="E5" s="25">
        <v>96</v>
      </c>
      <c r="F5" s="25">
        <v>317</v>
      </c>
      <c r="G5" s="25">
        <v>828</v>
      </c>
      <c r="H5" s="25">
        <v>2152</v>
      </c>
      <c r="I5" s="25">
        <v>5577</v>
      </c>
      <c r="J5" s="25">
        <v>14199</v>
      </c>
      <c r="K5" s="25">
        <v>28212</v>
      </c>
      <c r="L5" s="25">
        <v>35044</v>
      </c>
      <c r="M5" s="25">
        <v>41246</v>
      </c>
      <c r="N5" s="25">
        <v>45951</v>
      </c>
      <c r="O5" s="25">
        <v>47808</v>
      </c>
      <c r="P5" s="25">
        <v>48165</v>
      </c>
      <c r="Q5" s="25">
        <v>48241</v>
      </c>
      <c r="R5" s="26">
        <v>48256</v>
      </c>
      <c r="S5" s="26">
        <v>48256</v>
      </c>
      <c r="T5" s="26">
        <v>48255</v>
      </c>
    </row>
    <row r="6" spans="1:20" ht="13.5" customHeight="1" x14ac:dyDescent="0.25">
      <c r="A6" s="12" t="s">
        <v>4</v>
      </c>
      <c r="B6" s="5" t="s">
        <v>3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907</v>
      </c>
      <c r="O6" s="25">
        <v>1930</v>
      </c>
      <c r="P6" s="25">
        <v>3605</v>
      </c>
      <c r="Q6" s="25">
        <v>4098</v>
      </c>
      <c r="R6" s="26">
        <v>4397</v>
      </c>
      <c r="S6" s="26">
        <v>4591</v>
      </c>
      <c r="T6" s="26">
        <v>4657</v>
      </c>
    </row>
    <row r="7" spans="1:20" ht="13.5" customHeight="1" x14ac:dyDescent="0.25">
      <c r="A7" s="12" t="s">
        <v>5</v>
      </c>
      <c r="B7" s="5" t="s">
        <v>3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5</v>
      </c>
      <c r="O7" s="25">
        <v>128</v>
      </c>
      <c r="P7" s="25">
        <v>699</v>
      </c>
      <c r="Q7" s="25">
        <v>1052</v>
      </c>
      <c r="R7" s="26">
        <v>1440</v>
      </c>
      <c r="S7" s="26">
        <v>1889</v>
      </c>
      <c r="T7" s="26">
        <v>2120</v>
      </c>
    </row>
    <row r="8" spans="1:20" ht="13.5" customHeight="1" x14ac:dyDescent="0.25">
      <c r="A8" s="12" t="s">
        <v>31</v>
      </c>
      <c r="B8" s="5" t="s">
        <v>3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74</v>
      </c>
      <c r="Q8" s="25">
        <v>606</v>
      </c>
      <c r="R8" s="26">
        <v>2632</v>
      </c>
      <c r="S8" s="26">
        <v>4318</v>
      </c>
      <c r="T8" s="26">
        <v>5722</v>
      </c>
    </row>
    <row r="9" spans="1:20" ht="13.5" customHeight="1" x14ac:dyDescent="0.25">
      <c r="A9" s="12" t="s">
        <v>30</v>
      </c>
      <c r="B9" s="5" t="s">
        <v>3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127</v>
      </c>
      <c r="Q9" s="25">
        <v>497</v>
      </c>
      <c r="R9" s="26">
        <v>1092</v>
      </c>
      <c r="S9" s="26">
        <v>1563</v>
      </c>
      <c r="T9" s="26">
        <v>1873</v>
      </c>
    </row>
    <row r="10" spans="1:20" ht="13.5" customHeight="1" x14ac:dyDescent="0.25">
      <c r="A10" s="12" t="s">
        <v>29</v>
      </c>
      <c r="B10" s="5" t="s">
        <v>3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350</v>
      </c>
      <c r="R10" s="26">
        <v>1169</v>
      </c>
      <c r="S10" s="26">
        <v>1810</v>
      </c>
      <c r="T10" s="26">
        <v>1990</v>
      </c>
    </row>
    <row r="11" spans="1:20" ht="13.5" customHeight="1" x14ac:dyDescent="0.25">
      <c r="A11" s="12" t="s">
        <v>7</v>
      </c>
      <c r="B11" s="5" t="s">
        <v>3</v>
      </c>
      <c r="C11" s="25">
        <v>0</v>
      </c>
      <c r="D11" s="25">
        <v>0</v>
      </c>
      <c r="E11" s="25">
        <v>1</v>
      </c>
      <c r="F11" s="25">
        <v>8</v>
      </c>
      <c r="G11" s="25">
        <v>16</v>
      </c>
      <c r="H11" s="25">
        <v>28</v>
      </c>
      <c r="I11" s="25">
        <v>53</v>
      </c>
      <c r="J11" s="25">
        <v>65</v>
      </c>
      <c r="K11" s="25">
        <v>97</v>
      </c>
      <c r="L11" s="25">
        <v>138</v>
      </c>
      <c r="M11" s="25">
        <v>195</v>
      </c>
      <c r="N11" s="25">
        <v>226</v>
      </c>
      <c r="O11" s="25">
        <v>270</v>
      </c>
      <c r="P11" s="25">
        <v>314</v>
      </c>
      <c r="Q11" s="25">
        <v>359</v>
      </c>
      <c r="R11" s="26">
        <v>394</v>
      </c>
      <c r="S11" s="26">
        <v>478</v>
      </c>
      <c r="T11" s="26">
        <v>449</v>
      </c>
    </row>
    <row r="12" spans="1:20" ht="13.5" customHeight="1" x14ac:dyDescent="0.25">
      <c r="A12" s="12" t="s">
        <v>8</v>
      </c>
      <c r="B12" s="5" t="s">
        <v>3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1</v>
      </c>
      <c r="I12" s="25">
        <v>3</v>
      </c>
      <c r="J12" s="25">
        <v>4</v>
      </c>
      <c r="K12" s="25">
        <v>4</v>
      </c>
      <c r="L12" s="25">
        <v>6</v>
      </c>
      <c r="M12" s="25">
        <v>6</v>
      </c>
      <c r="N12" s="25">
        <v>6</v>
      </c>
      <c r="O12" s="25">
        <v>6</v>
      </c>
      <c r="P12" s="25">
        <v>7</v>
      </c>
      <c r="Q12" s="25">
        <v>7</v>
      </c>
      <c r="R12" s="26">
        <v>7</v>
      </c>
      <c r="S12" s="26">
        <v>7</v>
      </c>
      <c r="T12" s="26">
        <v>7</v>
      </c>
    </row>
    <row r="13" spans="1:20" ht="13.5" customHeight="1" x14ac:dyDescent="0.25">
      <c r="A13" s="12" t="s">
        <v>18</v>
      </c>
      <c r="B13" s="5" t="s">
        <v>10</v>
      </c>
      <c r="C13" s="25">
        <v>5000</v>
      </c>
      <c r="D13" s="25">
        <v>8990</v>
      </c>
      <c r="E13" s="25">
        <v>19752</v>
      </c>
      <c r="F13" s="25">
        <v>29934</v>
      </c>
      <c r="G13" s="25">
        <v>35366</v>
      </c>
      <c r="H13" s="25">
        <v>38300</v>
      </c>
      <c r="I13" s="25">
        <v>37300</v>
      </c>
      <c r="J13" s="25">
        <v>36500</v>
      </c>
      <c r="K13" s="25">
        <v>36100</v>
      </c>
      <c r="L13" s="25">
        <v>35850</v>
      </c>
      <c r="M13" s="25">
        <v>35629</v>
      </c>
      <c r="N13" s="25">
        <v>35786</v>
      </c>
      <c r="O13" s="25">
        <v>33823</v>
      </c>
      <c r="P13" s="25">
        <v>33495</v>
      </c>
      <c r="Q13" s="25">
        <v>33260</v>
      </c>
      <c r="R13" s="26">
        <v>33170</v>
      </c>
      <c r="S13" s="65">
        <v>32889</v>
      </c>
      <c r="T13" s="65">
        <v>32802</v>
      </c>
    </row>
    <row r="14" spans="1:20" s="4" customFormat="1" ht="14.25" customHeight="1" x14ac:dyDescent="0.25">
      <c r="A14" s="14" t="s">
        <v>19</v>
      </c>
      <c r="B14" s="5" t="s">
        <v>10</v>
      </c>
      <c r="C14" s="27">
        <v>2</v>
      </c>
      <c r="D14" s="27">
        <v>5</v>
      </c>
      <c r="E14" s="27">
        <v>18</v>
      </c>
      <c r="F14" s="27">
        <v>164</v>
      </c>
      <c r="G14" s="27">
        <v>210</v>
      </c>
      <c r="H14" s="27">
        <v>203</v>
      </c>
      <c r="I14" s="27">
        <v>204</v>
      </c>
      <c r="J14" s="27">
        <v>203</v>
      </c>
      <c r="K14" s="27">
        <v>198</v>
      </c>
      <c r="L14" s="27">
        <v>196</v>
      </c>
      <c r="M14" s="27">
        <v>191</v>
      </c>
      <c r="N14" s="27">
        <v>190</v>
      </c>
      <c r="O14" s="27">
        <v>192</v>
      </c>
      <c r="P14" s="27">
        <v>192</v>
      </c>
      <c r="Q14" s="27">
        <v>192</v>
      </c>
      <c r="R14" s="28">
        <v>206</v>
      </c>
      <c r="S14" s="65">
        <v>203</v>
      </c>
      <c r="T14" s="65">
        <v>203</v>
      </c>
    </row>
    <row r="15" spans="1:20" s="4" customFormat="1" ht="14.25" customHeight="1" x14ac:dyDescent="0.25">
      <c r="A15" s="12" t="s">
        <v>9</v>
      </c>
      <c r="B15" s="5" t="s">
        <v>10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1</v>
      </c>
      <c r="K15" s="25">
        <v>38</v>
      </c>
      <c r="L15" s="25">
        <v>42</v>
      </c>
      <c r="M15" s="25">
        <v>42</v>
      </c>
      <c r="N15" s="25">
        <v>42</v>
      </c>
      <c r="O15" s="25">
        <v>42</v>
      </c>
      <c r="P15" s="25">
        <v>31</v>
      </c>
      <c r="Q15" s="25">
        <v>23</v>
      </c>
      <c r="R15" s="26">
        <v>18</v>
      </c>
      <c r="S15" s="26">
        <v>17</v>
      </c>
      <c r="T15" s="26">
        <v>16</v>
      </c>
    </row>
    <row r="16" spans="1:20" s="4" customFormat="1" ht="14.25" customHeight="1" x14ac:dyDescent="0.25">
      <c r="A16" s="12" t="s">
        <v>11</v>
      </c>
      <c r="B16" s="5" t="s">
        <v>10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6">
        <v>890</v>
      </c>
      <c r="S16" s="26">
        <v>1161</v>
      </c>
      <c r="T16" s="26">
        <v>1524</v>
      </c>
    </row>
    <row r="17" spans="1:27" ht="12.75" customHeight="1" x14ac:dyDescent="0.25">
      <c r="A17" s="12" t="s">
        <v>12</v>
      </c>
      <c r="B17" s="5" t="s">
        <v>13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6">
        <v>0</v>
      </c>
      <c r="S17" s="26">
        <v>0</v>
      </c>
      <c r="T17" s="26">
        <v>1</v>
      </c>
    </row>
    <row r="18" spans="1:27" ht="12.75" customHeight="1" x14ac:dyDescent="0.25">
      <c r="A18" s="12" t="s">
        <v>32</v>
      </c>
      <c r="B18" s="53"/>
      <c r="C18" s="30"/>
      <c r="D18" s="30"/>
      <c r="E18" s="30"/>
      <c r="F18" s="30"/>
      <c r="G18" s="30"/>
      <c r="H18" s="30"/>
      <c r="I18" s="30"/>
      <c r="J18" s="29">
        <f>J37</f>
        <v>0.17131775389961987</v>
      </c>
      <c r="K18" s="29">
        <f t="shared" ref="K18:R18" si="0">K37</f>
        <v>0.2161429340394446</v>
      </c>
      <c r="L18" s="29">
        <f t="shared" si="0"/>
        <v>0.23639053058192214</v>
      </c>
      <c r="M18" s="29">
        <f t="shared" si="0"/>
        <v>0.25553822049753083</v>
      </c>
      <c r="N18" s="29">
        <f t="shared" si="0"/>
        <v>0.27353209303244025</v>
      </c>
      <c r="O18" s="29">
        <f t="shared" si="0"/>
        <v>0.27648654328609146</v>
      </c>
      <c r="P18" s="29">
        <f t="shared" si="0"/>
        <v>0.28426011526583922</v>
      </c>
      <c r="Q18" s="29">
        <f t="shared" si="0"/>
        <v>0.28989984178663425</v>
      </c>
      <c r="R18" s="51">
        <f t="shared" si="0"/>
        <v>0.30518386748899595</v>
      </c>
      <c r="S18" s="51">
        <f t="shared" ref="S18:T18" si="1">S37</f>
        <v>0.31524143792291376</v>
      </c>
      <c r="T18" s="51">
        <f t="shared" si="1"/>
        <v>0.32314664037005558</v>
      </c>
    </row>
    <row r="19" spans="1:27" s="7" customFormat="1" ht="31.5" customHeight="1" x14ac:dyDescent="0.25">
      <c r="A19" s="77" t="s">
        <v>45</v>
      </c>
      <c r="B19" s="78"/>
      <c r="C19" s="49">
        <f t="shared" ref="C19:R19" si="2">SUM(C5:C17)</f>
        <v>5015</v>
      </c>
      <c r="D19" s="49">
        <f t="shared" si="2"/>
        <v>9018</v>
      </c>
      <c r="E19" s="49">
        <f t="shared" si="2"/>
        <v>19867</v>
      </c>
      <c r="F19" s="49">
        <f t="shared" si="2"/>
        <v>30423</v>
      </c>
      <c r="G19" s="49">
        <f t="shared" si="2"/>
        <v>36420</v>
      </c>
      <c r="H19" s="49">
        <f t="shared" si="2"/>
        <v>40684</v>
      </c>
      <c r="I19" s="49">
        <f t="shared" si="2"/>
        <v>43137</v>
      </c>
      <c r="J19" s="21">
        <f t="shared" si="2"/>
        <v>50972</v>
      </c>
      <c r="K19" s="21">
        <f t="shared" si="2"/>
        <v>64649</v>
      </c>
      <c r="L19" s="21">
        <f t="shared" si="2"/>
        <v>71276</v>
      </c>
      <c r="M19" s="21">
        <f t="shared" si="2"/>
        <v>77309</v>
      </c>
      <c r="N19" s="21">
        <f t="shared" si="2"/>
        <v>83113</v>
      </c>
      <c r="O19" s="21">
        <f t="shared" si="2"/>
        <v>84199</v>
      </c>
      <c r="P19" s="21">
        <f t="shared" si="2"/>
        <v>86709</v>
      </c>
      <c r="Q19" s="21">
        <f t="shared" si="2"/>
        <v>88685</v>
      </c>
      <c r="R19" s="22">
        <f t="shared" si="2"/>
        <v>93671</v>
      </c>
      <c r="S19" s="22">
        <f t="shared" ref="S19:T19" si="3">SUM(S5:S17)</f>
        <v>97182</v>
      </c>
      <c r="T19" s="22">
        <f t="shared" si="3"/>
        <v>99619</v>
      </c>
    </row>
    <row r="20" spans="1:27" s="7" customFormat="1" ht="35.25" customHeight="1" thickBot="1" x14ac:dyDescent="0.3">
      <c r="A20" s="79" t="s">
        <v>46</v>
      </c>
      <c r="B20" s="80"/>
      <c r="C20" s="74"/>
      <c r="D20" s="74"/>
      <c r="E20" s="74"/>
      <c r="F20" s="74"/>
      <c r="G20" s="74"/>
      <c r="H20" s="74"/>
      <c r="I20" s="74"/>
      <c r="J20" s="23">
        <v>297529</v>
      </c>
      <c r="K20" s="23">
        <v>299103</v>
      </c>
      <c r="L20" s="23">
        <v>301518</v>
      </c>
      <c r="M20" s="23">
        <v>302534</v>
      </c>
      <c r="N20" s="23">
        <v>303851</v>
      </c>
      <c r="O20" s="23">
        <v>304532</v>
      </c>
      <c r="P20" s="23">
        <v>305034</v>
      </c>
      <c r="Q20" s="23">
        <v>305916</v>
      </c>
      <c r="R20" s="24">
        <v>306933</v>
      </c>
      <c r="S20" s="24">
        <v>308278</v>
      </c>
      <c r="T20" s="24">
        <v>308278</v>
      </c>
    </row>
    <row r="22" spans="1:27" ht="12.75" customHeight="1" thickBot="1" x14ac:dyDescent="0.3"/>
    <row r="23" spans="1:27" ht="18" customHeight="1" x14ac:dyDescent="0.25">
      <c r="A23" s="19" t="s">
        <v>44</v>
      </c>
      <c r="B23" s="9" t="s">
        <v>1</v>
      </c>
      <c r="C23" s="9">
        <v>2005</v>
      </c>
      <c r="D23" s="9">
        <v>2006</v>
      </c>
      <c r="E23" s="9">
        <v>2007</v>
      </c>
      <c r="F23" s="9">
        <v>2008</v>
      </c>
      <c r="G23" s="9">
        <v>2009</v>
      </c>
      <c r="H23" s="9">
        <v>2010</v>
      </c>
      <c r="I23" s="9">
        <v>2011</v>
      </c>
      <c r="J23" s="9">
        <v>2012</v>
      </c>
      <c r="K23" s="9">
        <v>2013</v>
      </c>
      <c r="L23" s="9">
        <v>2014</v>
      </c>
      <c r="M23" s="9">
        <v>2015</v>
      </c>
      <c r="N23" s="9">
        <v>2016</v>
      </c>
      <c r="O23" s="9">
        <v>2017</v>
      </c>
      <c r="P23" s="9">
        <v>2018</v>
      </c>
      <c r="Q23" s="9">
        <v>2019</v>
      </c>
      <c r="R23" s="10">
        <v>2020</v>
      </c>
      <c r="S23" s="10">
        <v>2021</v>
      </c>
      <c r="T23" s="10">
        <v>2022</v>
      </c>
      <c r="U23" s="1"/>
      <c r="V23" s="1"/>
      <c r="W23" s="1"/>
      <c r="X23" s="1"/>
      <c r="Y23" s="1"/>
      <c r="Z23" s="1"/>
      <c r="AA23" s="1"/>
    </row>
    <row r="24" spans="1:27" ht="12.75" customHeight="1" x14ac:dyDescent="0.25">
      <c r="A24" s="12" t="s">
        <v>2</v>
      </c>
      <c r="B24" s="5" t="s">
        <v>3</v>
      </c>
      <c r="C24" s="17"/>
      <c r="D24" s="17"/>
      <c r="E24" s="17"/>
      <c r="F24" s="17"/>
      <c r="G24" s="17"/>
      <c r="H24" s="17"/>
      <c r="I24" s="17"/>
      <c r="J24" s="34">
        <f t="shared" ref="J24:R24" si="4">J5/J20</f>
        <v>4.7723079094810925E-2</v>
      </c>
      <c r="K24" s="34">
        <f t="shared" si="4"/>
        <v>9.4322022848316464E-2</v>
      </c>
      <c r="L24" s="34">
        <f t="shared" si="4"/>
        <v>0.11622523365105898</v>
      </c>
      <c r="M24" s="34">
        <f t="shared" si="4"/>
        <v>0.13633508960976287</v>
      </c>
      <c r="N24" s="34">
        <f t="shared" si="4"/>
        <v>0.15122872723802128</v>
      </c>
      <c r="O24" s="34">
        <f t="shared" si="4"/>
        <v>0.15698842814548225</v>
      </c>
      <c r="P24" s="34">
        <f t="shared" si="4"/>
        <v>0.1579004307716517</v>
      </c>
      <c r="Q24" s="34">
        <f t="shared" si="4"/>
        <v>0.15769361524078504</v>
      </c>
      <c r="R24" s="35">
        <f t="shared" si="4"/>
        <v>0.15721997960466944</v>
      </c>
      <c r="S24" s="35">
        <f t="shared" ref="S24:T24" si="5">S5/S20</f>
        <v>0.15653403745969546</v>
      </c>
      <c r="T24" s="35">
        <f t="shared" si="5"/>
        <v>0.15653079363431707</v>
      </c>
      <c r="U24" s="1"/>
      <c r="V24" s="1"/>
      <c r="W24" s="1"/>
      <c r="X24" s="1"/>
      <c r="Y24" s="1"/>
      <c r="Z24" s="1"/>
      <c r="AA24" s="1"/>
    </row>
    <row r="25" spans="1:27" s="1" customFormat="1" ht="12.75" customHeight="1" x14ac:dyDescent="0.25">
      <c r="A25" s="12" t="s">
        <v>4</v>
      </c>
      <c r="B25" s="5" t="s">
        <v>3</v>
      </c>
      <c r="C25" s="17"/>
      <c r="D25" s="17"/>
      <c r="E25" s="17"/>
      <c r="F25" s="17"/>
      <c r="G25" s="17"/>
      <c r="H25" s="17"/>
      <c r="I25" s="17"/>
      <c r="J25" s="34">
        <f t="shared" ref="J25:R25" si="6">J6/J20</f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  <c r="N25" s="34">
        <f t="shared" si="6"/>
        <v>2.9850156820283628E-3</v>
      </c>
      <c r="O25" s="34">
        <f t="shared" si="6"/>
        <v>6.3375934220377501E-3</v>
      </c>
      <c r="P25" s="34">
        <f t="shared" si="6"/>
        <v>1.1818354675216533E-2</v>
      </c>
      <c r="Q25" s="34">
        <f t="shared" si="6"/>
        <v>1.3395834150551131E-2</v>
      </c>
      <c r="R25" s="35">
        <f t="shared" si="6"/>
        <v>1.4325602004346225E-2</v>
      </c>
      <c r="S25" s="35">
        <f t="shared" ref="S25:T25" si="7">S6/S20</f>
        <v>1.4892402312198729E-2</v>
      </c>
      <c r="T25" s="35">
        <f t="shared" si="7"/>
        <v>1.5106494787172617E-2</v>
      </c>
    </row>
    <row r="26" spans="1:27" s="1" customFormat="1" ht="12.75" customHeight="1" x14ac:dyDescent="0.25">
      <c r="A26" s="12" t="s">
        <v>5</v>
      </c>
      <c r="B26" s="5" t="s">
        <v>3</v>
      </c>
      <c r="C26" s="17"/>
      <c r="D26" s="17"/>
      <c r="E26" s="17"/>
      <c r="F26" s="17"/>
      <c r="G26" s="17"/>
      <c r="H26" s="17"/>
      <c r="I26" s="17"/>
      <c r="J26" s="34">
        <f t="shared" ref="J26:R26" si="8">J7/J20</f>
        <v>0</v>
      </c>
      <c r="K26" s="34">
        <f t="shared" si="8"/>
        <v>0</v>
      </c>
      <c r="L26" s="34">
        <f t="shared" si="8"/>
        <v>0</v>
      </c>
      <c r="M26" s="34">
        <f t="shared" si="8"/>
        <v>0</v>
      </c>
      <c r="N26" s="34">
        <f t="shared" si="8"/>
        <v>1.6455433748778184E-5</v>
      </c>
      <c r="O26" s="34">
        <f t="shared" si="8"/>
        <v>4.2031707669473159E-4</v>
      </c>
      <c r="P26" s="34">
        <f t="shared" si="8"/>
        <v>2.2915478274553001E-3</v>
      </c>
      <c r="Q26" s="34">
        <f t="shared" si="8"/>
        <v>3.4388524954562689E-3</v>
      </c>
      <c r="R26" s="35">
        <f t="shared" si="8"/>
        <v>4.6915776407228937E-3</v>
      </c>
      <c r="S26" s="35">
        <f t="shared" ref="S26:T26" si="9">S7/S20</f>
        <v>6.1275861397829231E-3</v>
      </c>
      <c r="T26" s="35">
        <f t="shared" si="9"/>
        <v>6.8769098021915281E-3</v>
      </c>
    </row>
    <row r="27" spans="1:27" s="1" customFormat="1" ht="12.75" customHeight="1" x14ac:dyDescent="0.25">
      <c r="A27" s="12" t="s">
        <v>31</v>
      </c>
      <c r="B27" s="5" t="s">
        <v>3</v>
      </c>
      <c r="C27" s="17"/>
      <c r="D27" s="17"/>
      <c r="E27" s="17"/>
      <c r="F27" s="17"/>
      <c r="G27" s="17"/>
      <c r="H27" s="17"/>
      <c r="I27" s="17"/>
      <c r="J27" s="34">
        <f t="shared" ref="J27:R27" si="10">J8/J20</f>
        <v>0</v>
      </c>
      <c r="K27" s="34">
        <f t="shared" si="10"/>
        <v>0</v>
      </c>
      <c r="L27" s="34">
        <f t="shared" si="10"/>
        <v>0</v>
      </c>
      <c r="M27" s="34">
        <f t="shared" si="10"/>
        <v>0</v>
      </c>
      <c r="N27" s="34">
        <f t="shared" si="10"/>
        <v>0</v>
      </c>
      <c r="O27" s="34">
        <f t="shared" si="10"/>
        <v>0</v>
      </c>
      <c r="P27" s="34">
        <f t="shared" si="10"/>
        <v>2.4259590734147668E-4</v>
      </c>
      <c r="Q27" s="34">
        <f t="shared" si="10"/>
        <v>1.9809359432000941E-3</v>
      </c>
      <c r="R27" s="35">
        <f t="shared" si="10"/>
        <v>8.5751613544324014E-3</v>
      </c>
      <c r="S27" s="35">
        <f t="shared" ref="S27:T27" si="11">S8/S20</f>
        <v>1.400683798389765E-2</v>
      </c>
      <c r="T27" s="35">
        <f t="shared" si="11"/>
        <v>1.8561168815160341E-2</v>
      </c>
    </row>
    <row r="28" spans="1:27" s="1" customFormat="1" ht="12.75" customHeight="1" x14ac:dyDescent="0.25">
      <c r="A28" s="12" t="s">
        <v>30</v>
      </c>
      <c r="B28" s="5" t="s">
        <v>3</v>
      </c>
      <c r="C28" s="17"/>
      <c r="D28" s="17"/>
      <c r="E28" s="17"/>
      <c r="F28" s="17"/>
      <c r="G28" s="17"/>
      <c r="H28" s="17"/>
      <c r="I28" s="17"/>
      <c r="J28" s="34">
        <f t="shared" ref="J28:R28" si="12">J9/J20</f>
        <v>0</v>
      </c>
      <c r="K28" s="34">
        <f t="shared" si="12"/>
        <v>0</v>
      </c>
      <c r="L28" s="34">
        <f t="shared" si="12"/>
        <v>0</v>
      </c>
      <c r="M28" s="34">
        <f t="shared" si="12"/>
        <v>0</v>
      </c>
      <c r="N28" s="34">
        <f t="shared" si="12"/>
        <v>0</v>
      </c>
      <c r="O28" s="34">
        <f t="shared" si="12"/>
        <v>0</v>
      </c>
      <c r="P28" s="34">
        <f t="shared" si="12"/>
        <v>4.163470301671289E-4</v>
      </c>
      <c r="Q28" s="34">
        <f t="shared" si="12"/>
        <v>1.6246289831195492E-3</v>
      </c>
      <c r="R28" s="35">
        <f t="shared" si="12"/>
        <v>3.5577797108815278E-3</v>
      </c>
      <c r="S28" s="35">
        <f t="shared" ref="S28:T28" si="13">S9/S20</f>
        <v>5.0700990664270564E-3</v>
      </c>
      <c r="T28" s="35">
        <f t="shared" si="13"/>
        <v>6.0756849337286478E-3</v>
      </c>
    </row>
    <row r="29" spans="1:27" s="1" customFormat="1" ht="12.75" customHeight="1" x14ac:dyDescent="0.25">
      <c r="A29" s="12" t="s">
        <v>29</v>
      </c>
      <c r="B29" s="5" t="s">
        <v>3</v>
      </c>
      <c r="C29" s="17"/>
      <c r="D29" s="17"/>
      <c r="E29" s="17"/>
      <c r="F29" s="17"/>
      <c r="G29" s="17"/>
      <c r="H29" s="17"/>
      <c r="I29" s="17"/>
      <c r="J29" s="34">
        <f t="shared" ref="J29:R29" si="14">J10/J20</f>
        <v>0</v>
      </c>
      <c r="K29" s="34">
        <f>K10/K20</f>
        <v>0</v>
      </c>
      <c r="L29" s="34">
        <f t="shared" si="14"/>
        <v>0</v>
      </c>
      <c r="M29" s="34">
        <f t="shared" si="14"/>
        <v>0</v>
      </c>
      <c r="N29" s="34">
        <f t="shared" si="14"/>
        <v>0</v>
      </c>
      <c r="O29" s="34">
        <f t="shared" si="14"/>
        <v>0</v>
      </c>
      <c r="P29" s="34">
        <f t="shared" si="14"/>
        <v>0</v>
      </c>
      <c r="Q29" s="34">
        <f t="shared" si="14"/>
        <v>1.1441049176898234E-3</v>
      </c>
      <c r="R29" s="35">
        <f t="shared" si="14"/>
        <v>3.8086487930590715E-3</v>
      </c>
      <c r="S29" s="35">
        <f t="shared" ref="S29:T29" si="15">S10/S20</f>
        <v>5.8713239348899366E-3</v>
      </c>
      <c r="T29" s="35">
        <f t="shared" si="15"/>
        <v>6.4552125030005389E-3</v>
      </c>
    </row>
    <row r="30" spans="1:27" s="1" customFormat="1" ht="12.75" customHeight="1" x14ac:dyDescent="0.25">
      <c r="A30" s="12" t="s">
        <v>7</v>
      </c>
      <c r="B30" s="5" t="s">
        <v>3</v>
      </c>
      <c r="C30" s="17"/>
      <c r="D30" s="17"/>
      <c r="E30" s="17"/>
      <c r="F30" s="17"/>
      <c r="G30" s="17"/>
      <c r="H30" s="17"/>
      <c r="I30" s="17"/>
      <c r="J30" s="34">
        <f t="shared" ref="J30:R30" si="16">J11/J20</f>
        <v>2.1846609910294458E-4</v>
      </c>
      <c r="K30" s="34">
        <f>K11/K20</f>
        <v>3.2430299930124408E-4</v>
      </c>
      <c r="L30" s="34">
        <f t="shared" si="16"/>
        <v>4.5768411836109288E-4</v>
      </c>
      <c r="M30" s="34">
        <f t="shared" si="16"/>
        <v>6.4455565324889107E-4</v>
      </c>
      <c r="N30" s="34">
        <f t="shared" si="16"/>
        <v>7.4378560544477391E-4</v>
      </c>
      <c r="O30" s="34">
        <f t="shared" si="16"/>
        <v>8.8660633365294941E-4</v>
      </c>
      <c r="P30" s="34">
        <f t="shared" si="16"/>
        <v>1.0293934446651849E-3</v>
      </c>
      <c r="Q30" s="34">
        <f t="shared" si="16"/>
        <v>1.1735247584304187E-3</v>
      </c>
      <c r="R30" s="35">
        <f t="shared" si="16"/>
        <v>1.2836677711422363E-3</v>
      </c>
      <c r="S30" s="35">
        <f t="shared" ref="S30:T30" si="17">S11/S20</f>
        <v>1.5505485308714862E-3</v>
      </c>
      <c r="T30" s="35">
        <f t="shared" si="17"/>
        <v>1.4564775948981115E-3</v>
      </c>
    </row>
    <row r="31" spans="1:27" s="1" customFormat="1" ht="12.75" customHeight="1" x14ac:dyDescent="0.25">
      <c r="A31" s="12" t="s">
        <v>8</v>
      </c>
      <c r="B31" s="5" t="s">
        <v>3</v>
      </c>
      <c r="C31" s="17"/>
      <c r="D31" s="17"/>
      <c r="E31" s="17"/>
      <c r="F31" s="17"/>
      <c r="G31" s="17"/>
      <c r="H31" s="17"/>
      <c r="I31" s="17"/>
      <c r="J31" s="34">
        <f t="shared" ref="J31:R31" si="18">J12/J20</f>
        <v>1.3444067637104282E-5</v>
      </c>
      <c r="K31" s="34">
        <f>K12/K20</f>
        <v>1.3373319558814188E-5</v>
      </c>
      <c r="L31" s="34">
        <f t="shared" si="18"/>
        <v>1.9899309493960561E-5</v>
      </c>
      <c r="M31" s="34">
        <f t="shared" si="18"/>
        <v>1.9832481638427416E-5</v>
      </c>
      <c r="N31" s="34">
        <f t="shared" si="18"/>
        <v>1.9746520498533821E-5</v>
      </c>
      <c r="O31" s="34">
        <f t="shared" si="18"/>
        <v>1.9702362970065542E-5</v>
      </c>
      <c r="P31" s="34">
        <f t="shared" si="18"/>
        <v>2.2948261505274823E-5</v>
      </c>
      <c r="Q31" s="34">
        <f t="shared" si="18"/>
        <v>2.2882098353796467E-5</v>
      </c>
      <c r="R31" s="35">
        <f t="shared" si="18"/>
        <v>2.2806280197958512E-5</v>
      </c>
      <c r="S31" s="35">
        <f t="shared" ref="S31:T31" si="19">S12/S20</f>
        <v>2.2706777648745612E-5</v>
      </c>
      <c r="T31" s="35">
        <f t="shared" si="19"/>
        <v>2.2706777648745612E-5</v>
      </c>
    </row>
    <row r="32" spans="1:27" s="1" customFormat="1" ht="12.75" customHeight="1" x14ac:dyDescent="0.25">
      <c r="A32" s="12" t="s">
        <v>18</v>
      </c>
      <c r="B32" s="5" t="s">
        <v>10</v>
      </c>
      <c r="C32" s="17"/>
      <c r="D32" s="17"/>
      <c r="E32" s="17"/>
      <c r="F32" s="17"/>
      <c r="G32" s="17"/>
      <c r="H32" s="17"/>
      <c r="I32" s="17"/>
      <c r="J32" s="34">
        <f t="shared" ref="J32:R32" si="20">J13/J20</f>
        <v>0.12267711718857657</v>
      </c>
      <c r="K32" s="34">
        <f t="shared" si="20"/>
        <v>0.12069420901829804</v>
      </c>
      <c r="L32" s="34">
        <f t="shared" si="20"/>
        <v>0.11889837422641435</v>
      </c>
      <c r="M32" s="34">
        <f t="shared" si="20"/>
        <v>0.1177685813825884</v>
      </c>
      <c r="N32" s="34">
        <f t="shared" si="20"/>
        <v>0.11777483042675523</v>
      </c>
      <c r="O32" s="34">
        <f t="shared" si="20"/>
        <v>0.11106550378942115</v>
      </c>
      <c r="P32" s="34">
        <f t="shared" si="20"/>
        <v>0.10980743130274002</v>
      </c>
      <c r="Q32" s="34">
        <f t="shared" si="20"/>
        <v>0.10872265589246721</v>
      </c>
      <c r="R32" s="35">
        <f t="shared" si="20"/>
        <v>0.10806918773804056</v>
      </c>
      <c r="S32" s="35">
        <f t="shared" ref="S32:T32" si="21">S13/S20</f>
        <v>0.10668617286994206</v>
      </c>
      <c r="T32" s="35">
        <f t="shared" si="21"/>
        <v>0.10640396006202194</v>
      </c>
    </row>
    <row r="33" spans="1:20" s="1" customFormat="1" ht="12.75" customHeight="1" x14ac:dyDescent="0.25">
      <c r="A33" s="14" t="s">
        <v>19</v>
      </c>
      <c r="B33" s="5" t="s">
        <v>10</v>
      </c>
      <c r="C33" s="17"/>
      <c r="D33" s="17"/>
      <c r="E33" s="17"/>
      <c r="F33" s="17"/>
      <c r="G33" s="17"/>
      <c r="H33" s="17"/>
      <c r="I33" s="17"/>
      <c r="J33" s="40">
        <f t="shared" ref="J33:R33" si="22">J14/J20</f>
        <v>6.8228643258304235E-4</v>
      </c>
      <c r="K33" s="40">
        <f>K14/K20</f>
        <v>6.6197931816130225E-4</v>
      </c>
      <c r="L33" s="40">
        <f t="shared" si="22"/>
        <v>6.5004411013604494E-4</v>
      </c>
      <c r="M33" s="40">
        <f t="shared" si="22"/>
        <v>6.3133399882327277E-4</v>
      </c>
      <c r="N33" s="40">
        <f t="shared" si="22"/>
        <v>6.2530648245357097E-4</v>
      </c>
      <c r="O33" s="40">
        <f t="shared" si="22"/>
        <v>6.3047561504209735E-4</v>
      </c>
      <c r="P33" s="40">
        <f t="shared" si="22"/>
        <v>6.294380298589665E-4</v>
      </c>
      <c r="Q33" s="40">
        <f t="shared" si="22"/>
        <v>6.2762326913270311E-4</v>
      </c>
      <c r="R33" s="41">
        <f t="shared" si="22"/>
        <v>6.7115624582563622E-4</v>
      </c>
      <c r="S33" s="41">
        <f t="shared" ref="S33:T33" si="23">S14/S20</f>
        <v>6.5849655181362274E-4</v>
      </c>
      <c r="T33" s="41">
        <f t="shared" si="23"/>
        <v>6.5849655181362274E-4</v>
      </c>
    </row>
    <row r="34" spans="1:20" s="1" customFormat="1" ht="12.75" customHeight="1" x14ac:dyDescent="0.25">
      <c r="A34" s="12" t="s">
        <v>9</v>
      </c>
      <c r="B34" s="5" t="s">
        <v>10</v>
      </c>
      <c r="C34" s="17"/>
      <c r="D34" s="17"/>
      <c r="E34" s="17"/>
      <c r="F34" s="17"/>
      <c r="G34" s="17"/>
      <c r="H34" s="17"/>
      <c r="I34" s="17"/>
      <c r="J34" s="34">
        <f t="shared" ref="J34:R34" si="24">J15/J20</f>
        <v>3.3610169092760704E-6</v>
      </c>
      <c r="K34" s="34">
        <f t="shared" si="24"/>
        <v>1.2704653580873477E-4</v>
      </c>
      <c r="L34" s="34">
        <f t="shared" si="24"/>
        <v>1.3929516645772391E-4</v>
      </c>
      <c r="M34" s="34">
        <f t="shared" si="24"/>
        <v>1.3882737146899191E-4</v>
      </c>
      <c r="N34" s="34">
        <f t="shared" si="24"/>
        <v>1.3822564348973674E-4</v>
      </c>
      <c r="O34" s="34">
        <f t="shared" si="24"/>
        <v>1.379165407904588E-4</v>
      </c>
      <c r="P34" s="34">
        <f t="shared" si="24"/>
        <v>1.0162801523764564E-4</v>
      </c>
      <c r="Q34" s="34">
        <f t="shared" si="24"/>
        <v>7.5184037448188394E-5</v>
      </c>
      <c r="R34" s="35">
        <f t="shared" si="24"/>
        <v>5.8644720509036172E-5</v>
      </c>
      <c r="S34" s="35">
        <f t="shared" ref="S34:T34" si="25">S15/S20</f>
        <v>5.5145031432667919E-5</v>
      </c>
      <c r="T34" s="35">
        <f t="shared" si="25"/>
        <v>5.1901206054275689E-5</v>
      </c>
    </row>
    <row r="35" spans="1:20" s="1" customFormat="1" ht="12.75" customHeight="1" x14ac:dyDescent="0.25">
      <c r="A35" s="12" t="s">
        <v>11</v>
      </c>
      <c r="B35" s="5" t="s">
        <v>10</v>
      </c>
      <c r="C35" s="17"/>
      <c r="D35" s="17"/>
      <c r="E35" s="17"/>
      <c r="F35" s="17"/>
      <c r="G35" s="17"/>
      <c r="H35" s="17"/>
      <c r="I35" s="17"/>
      <c r="J35" s="34">
        <f t="shared" ref="J35:R35" si="26">J16/J20</f>
        <v>0</v>
      </c>
      <c r="K35" s="34">
        <f t="shared" si="26"/>
        <v>0</v>
      </c>
      <c r="L35" s="34">
        <f t="shared" si="26"/>
        <v>0</v>
      </c>
      <c r="M35" s="34">
        <f t="shared" si="26"/>
        <v>0</v>
      </c>
      <c r="N35" s="34">
        <f t="shared" si="26"/>
        <v>0</v>
      </c>
      <c r="O35" s="34">
        <f t="shared" si="26"/>
        <v>0</v>
      </c>
      <c r="P35" s="34">
        <f t="shared" si="26"/>
        <v>0</v>
      </c>
      <c r="Q35" s="34">
        <f t="shared" si="26"/>
        <v>0</v>
      </c>
      <c r="R35" s="35">
        <f t="shared" si="26"/>
        <v>2.8996556251690109E-3</v>
      </c>
      <c r="S35" s="35">
        <f t="shared" ref="S35:T35" si="27">S16/S20</f>
        <v>3.7660812643133795E-3</v>
      </c>
      <c r="T35" s="35">
        <f t="shared" si="27"/>
        <v>4.9435898766697593E-3</v>
      </c>
    </row>
    <row r="36" spans="1:20" s="1" customFormat="1" ht="12.75" customHeight="1" x14ac:dyDescent="0.25">
      <c r="A36" s="12" t="s">
        <v>12</v>
      </c>
      <c r="B36" s="5" t="s">
        <v>13</v>
      </c>
      <c r="C36" s="17"/>
      <c r="D36" s="17"/>
      <c r="E36" s="17"/>
      <c r="F36" s="17"/>
      <c r="G36" s="17"/>
      <c r="H36" s="17"/>
      <c r="I36" s="17"/>
      <c r="J36" s="34">
        <f t="shared" ref="J36:R36" si="28">J17/J20</f>
        <v>0</v>
      </c>
      <c r="K36" s="34">
        <f t="shared" si="28"/>
        <v>0</v>
      </c>
      <c r="L36" s="34">
        <f t="shared" si="28"/>
        <v>0</v>
      </c>
      <c r="M36" s="34">
        <f t="shared" si="28"/>
        <v>0</v>
      </c>
      <c r="N36" s="34">
        <f t="shared" si="28"/>
        <v>0</v>
      </c>
      <c r="O36" s="34">
        <f t="shared" si="28"/>
        <v>0</v>
      </c>
      <c r="P36" s="34">
        <f t="shared" si="28"/>
        <v>0</v>
      </c>
      <c r="Q36" s="34">
        <f t="shared" si="28"/>
        <v>0</v>
      </c>
      <c r="R36" s="35">
        <f t="shared" si="28"/>
        <v>0</v>
      </c>
      <c r="S36" s="35">
        <f t="shared" ref="S36:T36" si="29">S17/S20</f>
        <v>0</v>
      </c>
      <c r="T36" s="35">
        <f t="shared" si="29"/>
        <v>3.2438253783922306E-6</v>
      </c>
    </row>
    <row r="37" spans="1:20" s="1" customFormat="1" ht="29.25" customHeight="1" thickBot="1" x14ac:dyDescent="0.3">
      <c r="A37" s="75" t="s">
        <v>47</v>
      </c>
      <c r="B37" s="76"/>
      <c r="C37" s="18"/>
      <c r="D37" s="18"/>
      <c r="E37" s="18"/>
      <c r="F37" s="18"/>
      <c r="G37" s="18"/>
      <c r="H37" s="18"/>
      <c r="I37" s="18"/>
      <c r="J37" s="15">
        <f t="shared" ref="J37:R37" si="30">J19/J20</f>
        <v>0.17131775389961987</v>
      </c>
      <c r="K37" s="15">
        <f t="shared" si="30"/>
        <v>0.2161429340394446</v>
      </c>
      <c r="L37" s="15">
        <f t="shared" si="30"/>
        <v>0.23639053058192214</v>
      </c>
      <c r="M37" s="15">
        <f t="shared" si="30"/>
        <v>0.25553822049753083</v>
      </c>
      <c r="N37" s="15">
        <f t="shared" si="30"/>
        <v>0.27353209303244025</v>
      </c>
      <c r="O37" s="15">
        <f t="shared" si="30"/>
        <v>0.27648654328609146</v>
      </c>
      <c r="P37" s="15">
        <f t="shared" si="30"/>
        <v>0.28426011526583922</v>
      </c>
      <c r="Q37" s="15">
        <f t="shared" si="30"/>
        <v>0.28989984178663425</v>
      </c>
      <c r="R37" s="16">
        <f t="shared" si="30"/>
        <v>0.30518386748899595</v>
      </c>
      <c r="S37" s="16">
        <f t="shared" ref="S37:T37" si="31">S19/S20</f>
        <v>0.31524143792291376</v>
      </c>
      <c r="T37" s="16">
        <f t="shared" si="31"/>
        <v>0.32314664037005558</v>
      </c>
    </row>
  </sheetData>
  <mergeCells count="5">
    <mergeCell ref="A1:C2"/>
    <mergeCell ref="A19:B19"/>
    <mergeCell ref="A20:B20"/>
    <mergeCell ref="C20:I20"/>
    <mergeCell ref="A37:B37"/>
  </mergeCells>
  <pageMargins left="0" right="0" top="0" bottom="0" header="0" footer="0"/>
  <pageSetup fitToWidth="0" fitToHeight="0" orientation="portrait" r:id="rId1"/>
  <headerFooter alignWithMargins="0"/>
  <ignoredErrors>
    <ignoredError sqref="C19:T19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07A29-8272-40A7-998C-1D7873DAFA63}">
  <sheetPr codeName="Sheet5"/>
  <dimension ref="A1:V37"/>
  <sheetViews>
    <sheetView showGridLines="0" showOutlineSymbols="0" zoomScaleNormal="100" workbookViewId="0">
      <pane xSplit="2" ySplit="4" topLeftCell="M17" activePane="bottomRight" state="frozen"/>
      <selection pane="topRight" activeCell="C1" sqref="C1"/>
      <selection pane="bottomLeft" activeCell="A5" sqref="A5"/>
      <selection pane="bottomRight" sqref="A1:C2"/>
    </sheetView>
  </sheetViews>
  <sheetFormatPr defaultColWidth="6.88671875" defaultRowHeight="12.75" customHeight="1" x14ac:dyDescent="0.25"/>
  <cols>
    <col min="1" max="1" width="51.5546875" customWidth="1"/>
    <col min="2" max="2" width="51.6640625" style="3" customWidth="1"/>
    <col min="3" max="3" width="13.88671875" style="3" bestFit="1" customWidth="1"/>
    <col min="4" max="8" width="13.88671875" style="1" bestFit="1" customWidth="1"/>
    <col min="9" max="9" width="13.88671875" style="1" customWidth="1"/>
    <col min="10" max="10" width="13.88671875" style="1" bestFit="1" customWidth="1"/>
    <col min="11" max="11" width="13.44140625" style="1" bestFit="1" customWidth="1"/>
    <col min="12" max="12" width="13" style="1" bestFit="1" customWidth="1"/>
    <col min="13" max="13" width="13.44140625" style="1" bestFit="1" customWidth="1"/>
    <col min="14" max="14" width="13" style="1" bestFit="1" customWidth="1"/>
    <col min="15" max="19" width="13.6640625" style="1" bestFit="1" customWidth="1"/>
    <col min="20" max="21" width="10.6640625" style="1" customWidth="1"/>
    <col min="22" max="30" width="10.6640625" customWidth="1"/>
    <col min="258" max="258" width="17.88671875" bestFit="1" customWidth="1"/>
    <col min="259" max="259" width="14.5546875" bestFit="1" customWidth="1"/>
    <col min="260" max="275" width="8.5546875" customWidth="1"/>
    <col min="276" max="286" width="10.6640625" customWidth="1"/>
    <col min="514" max="514" width="17.88671875" bestFit="1" customWidth="1"/>
    <col min="515" max="515" width="14.5546875" bestFit="1" customWidth="1"/>
    <col min="516" max="531" width="8.5546875" customWidth="1"/>
    <col min="532" max="542" width="10.6640625" customWidth="1"/>
    <col min="770" max="770" width="17.88671875" bestFit="1" customWidth="1"/>
    <col min="771" max="771" width="14.5546875" bestFit="1" customWidth="1"/>
    <col min="772" max="787" width="8.5546875" customWidth="1"/>
    <col min="788" max="798" width="10.6640625" customWidth="1"/>
    <col min="1026" max="1026" width="17.88671875" bestFit="1" customWidth="1"/>
    <col min="1027" max="1027" width="14.5546875" bestFit="1" customWidth="1"/>
    <col min="1028" max="1043" width="8.5546875" customWidth="1"/>
    <col min="1044" max="1054" width="10.6640625" customWidth="1"/>
    <col min="1282" max="1282" width="17.88671875" bestFit="1" customWidth="1"/>
    <col min="1283" max="1283" width="14.5546875" bestFit="1" customWidth="1"/>
    <col min="1284" max="1299" width="8.5546875" customWidth="1"/>
    <col min="1300" max="1310" width="10.6640625" customWidth="1"/>
    <col min="1538" max="1538" width="17.88671875" bestFit="1" customWidth="1"/>
    <col min="1539" max="1539" width="14.5546875" bestFit="1" customWidth="1"/>
    <col min="1540" max="1555" width="8.5546875" customWidth="1"/>
    <col min="1556" max="1566" width="10.6640625" customWidth="1"/>
    <col min="1794" max="1794" width="17.88671875" bestFit="1" customWidth="1"/>
    <col min="1795" max="1795" width="14.5546875" bestFit="1" customWidth="1"/>
    <col min="1796" max="1811" width="8.5546875" customWidth="1"/>
    <col min="1812" max="1822" width="10.6640625" customWidth="1"/>
    <col min="2050" max="2050" width="17.88671875" bestFit="1" customWidth="1"/>
    <col min="2051" max="2051" width="14.5546875" bestFit="1" customWidth="1"/>
    <col min="2052" max="2067" width="8.5546875" customWidth="1"/>
    <col min="2068" max="2078" width="10.6640625" customWidth="1"/>
    <col min="2306" max="2306" width="17.88671875" bestFit="1" customWidth="1"/>
    <col min="2307" max="2307" width="14.5546875" bestFit="1" customWidth="1"/>
    <col min="2308" max="2323" width="8.5546875" customWidth="1"/>
    <col min="2324" max="2334" width="10.6640625" customWidth="1"/>
    <col min="2562" max="2562" width="17.88671875" bestFit="1" customWidth="1"/>
    <col min="2563" max="2563" width="14.5546875" bestFit="1" customWidth="1"/>
    <col min="2564" max="2579" width="8.5546875" customWidth="1"/>
    <col min="2580" max="2590" width="10.6640625" customWidth="1"/>
    <col min="2818" max="2818" width="17.88671875" bestFit="1" customWidth="1"/>
    <col min="2819" max="2819" width="14.5546875" bestFit="1" customWidth="1"/>
    <col min="2820" max="2835" width="8.5546875" customWidth="1"/>
    <col min="2836" max="2846" width="10.6640625" customWidth="1"/>
    <col min="3074" max="3074" width="17.88671875" bestFit="1" customWidth="1"/>
    <col min="3075" max="3075" width="14.5546875" bestFit="1" customWidth="1"/>
    <col min="3076" max="3091" width="8.5546875" customWidth="1"/>
    <col min="3092" max="3102" width="10.6640625" customWidth="1"/>
    <col min="3330" max="3330" width="17.88671875" bestFit="1" customWidth="1"/>
    <col min="3331" max="3331" width="14.5546875" bestFit="1" customWidth="1"/>
    <col min="3332" max="3347" width="8.5546875" customWidth="1"/>
    <col min="3348" max="3358" width="10.6640625" customWidth="1"/>
    <col min="3586" max="3586" width="17.88671875" bestFit="1" customWidth="1"/>
    <col min="3587" max="3587" width="14.5546875" bestFit="1" customWidth="1"/>
    <col min="3588" max="3603" width="8.5546875" customWidth="1"/>
    <col min="3604" max="3614" width="10.6640625" customWidth="1"/>
    <col min="3842" max="3842" width="17.88671875" bestFit="1" customWidth="1"/>
    <col min="3843" max="3843" width="14.5546875" bestFit="1" customWidth="1"/>
    <col min="3844" max="3859" width="8.5546875" customWidth="1"/>
    <col min="3860" max="3870" width="10.6640625" customWidth="1"/>
    <col min="4098" max="4098" width="17.88671875" bestFit="1" customWidth="1"/>
    <col min="4099" max="4099" width="14.5546875" bestFit="1" customWidth="1"/>
    <col min="4100" max="4115" width="8.5546875" customWidth="1"/>
    <col min="4116" max="4126" width="10.6640625" customWidth="1"/>
    <col min="4354" max="4354" width="17.88671875" bestFit="1" customWidth="1"/>
    <col min="4355" max="4355" width="14.5546875" bestFit="1" customWidth="1"/>
    <col min="4356" max="4371" width="8.5546875" customWidth="1"/>
    <col min="4372" max="4382" width="10.6640625" customWidth="1"/>
    <col min="4610" max="4610" width="17.88671875" bestFit="1" customWidth="1"/>
    <col min="4611" max="4611" width="14.5546875" bestFit="1" customWidth="1"/>
    <col min="4612" max="4627" width="8.5546875" customWidth="1"/>
    <col min="4628" max="4638" width="10.6640625" customWidth="1"/>
    <col min="4866" max="4866" width="17.88671875" bestFit="1" customWidth="1"/>
    <col min="4867" max="4867" width="14.5546875" bestFit="1" customWidth="1"/>
    <col min="4868" max="4883" width="8.5546875" customWidth="1"/>
    <col min="4884" max="4894" width="10.6640625" customWidth="1"/>
    <col min="5122" max="5122" width="17.88671875" bestFit="1" customWidth="1"/>
    <col min="5123" max="5123" width="14.5546875" bestFit="1" customWidth="1"/>
    <col min="5124" max="5139" width="8.5546875" customWidth="1"/>
    <col min="5140" max="5150" width="10.6640625" customWidth="1"/>
    <col min="5378" max="5378" width="17.88671875" bestFit="1" customWidth="1"/>
    <col min="5379" max="5379" width="14.5546875" bestFit="1" customWidth="1"/>
    <col min="5380" max="5395" width="8.5546875" customWidth="1"/>
    <col min="5396" max="5406" width="10.6640625" customWidth="1"/>
    <col min="5634" max="5634" width="17.88671875" bestFit="1" customWidth="1"/>
    <col min="5635" max="5635" width="14.5546875" bestFit="1" customWidth="1"/>
    <col min="5636" max="5651" width="8.5546875" customWidth="1"/>
    <col min="5652" max="5662" width="10.6640625" customWidth="1"/>
    <col min="5890" max="5890" width="17.88671875" bestFit="1" customWidth="1"/>
    <col min="5891" max="5891" width="14.5546875" bestFit="1" customWidth="1"/>
    <col min="5892" max="5907" width="8.5546875" customWidth="1"/>
    <col min="5908" max="5918" width="10.6640625" customWidth="1"/>
    <col min="6146" max="6146" width="17.88671875" bestFit="1" customWidth="1"/>
    <col min="6147" max="6147" width="14.5546875" bestFit="1" customWidth="1"/>
    <col min="6148" max="6163" width="8.5546875" customWidth="1"/>
    <col min="6164" max="6174" width="10.6640625" customWidth="1"/>
    <col min="6402" max="6402" width="17.88671875" bestFit="1" customWidth="1"/>
    <col min="6403" max="6403" width="14.5546875" bestFit="1" customWidth="1"/>
    <col min="6404" max="6419" width="8.5546875" customWidth="1"/>
    <col min="6420" max="6430" width="10.6640625" customWidth="1"/>
    <col min="6658" max="6658" width="17.88671875" bestFit="1" customWidth="1"/>
    <col min="6659" max="6659" width="14.5546875" bestFit="1" customWidth="1"/>
    <col min="6660" max="6675" width="8.5546875" customWidth="1"/>
    <col min="6676" max="6686" width="10.6640625" customWidth="1"/>
    <col min="6914" max="6914" width="17.88671875" bestFit="1" customWidth="1"/>
    <col min="6915" max="6915" width="14.5546875" bestFit="1" customWidth="1"/>
    <col min="6916" max="6931" width="8.5546875" customWidth="1"/>
    <col min="6932" max="6942" width="10.6640625" customWidth="1"/>
    <col min="7170" max="7170" width="17.88671875" bestFit="1" customWidth="1"/>
    <col min="7171" max="7171" width="14.5546875" bestFit="1" customWidth="1"/>
    <col min="7172" max="7187" width="8.5546875" customWidth="1"/>
    <col min="7188" max="7198" width="10.6640625" customWidth="1"/>
    <col min="7426" max="7426" width="17.88671875" bestFit="1" customWidth="1"/>
    <col min="7427" max="7427" width="14.5546875" bestFit="1" customWidth="1"/>
    <col min="7428" max="7443" width="8.5546875" customWidth="1"/>
    <col min="7444" max="7454" width="10.6640625" customWidth="1"/>
    <col min="7682" max="7682" width="17.88671875" bestFit="1" customWidth="1"/>
    <col min="7683" max="7683" width="14.5546875" bestFit="1" customWidth="1"/>
    <col min="7684" max="7699" width="8.5546875" customWidth="1"/>
    <col min="7700" max="7710" width="10.6640625" customWidth="1"/>
    <col min="7938" max="7938" width="17.88671875" bestFit="1" customWidth="1"/>
    <col min="7939" max="7939" width="14.5546875" bestFit="1" customWidth="1"/>
    <col min="7940" max="7955" width="8.5546875" customWidth="1"/>
    <col min="7956" max="7966" width="10.6640625" customWidth="1"/>
    <col min="8194" max="8194" width="17.88671875" bestFit="1" customWidth="1"/>
    <col min="8195" max="8195" width="14.5546875" bestFit="1" customWidth="1"/>
    <col min="8196" max="8211" width="8.5546875" customWidth="1"/>
    <col min="8212" max="8222" width="10.6640625" customWidth="1"/>
    <col min="8450" max="8450" width="17.88671875" bestFit="1" customWidth="1"/>
    <col min="8451" max="8451" width="14.5546875" bestFit="1" customWidth="1"/>
    <col min="8452" max="8467" width="8.5546875" customWidth="1"/>
    <col min="8468" max="8478" width="10.6640625" customWidth="1"/>
    <col min="8706" max="8706" width="17.88671875" bestFit="1" customWidth="1"/>
    <col min="8707" max="8707" width="14.5546875" bestFit="1" customWidth="1"/>
    <col min="8708" max="8723" width="8.5546875" customWidth="1"/>
    <col min="8724" max="8734" width="10.6640625" customWidth="1"/>
    <col min="8962" max="8962" width="17.88671875" bestFit="1" customWidth="1"/>
    <col min="8963" max="8963" width="14.5546875" bestFit="1" customWidth="1"/>
    <col min="8964" max="8979" width="8.5546875" customWidth="1"/>
    <col min="8980" max="8990" width="10.6640625" customWidth="1"/>
    <col min="9218" max="9218" width="17.88671875" bestFit="1" customWidth="1"/>
    <col min="9219" max="9219" width="14.5546875" bestFit="1" customWidth="1"/>
    <col min="9220" max="9235" width="8.5546875" customWidth="1"/>
    <col min="9236" max="9246" width="10.6640625" customWidth="1"/>
    <col min="9474" max="9474" width="17.88671875" bestFit="1" customWidth="1"/>
    <col min="9475" max="9475" width="14.5546875" bestFit="1" customWidth="1"/>
    <col min="9476" max="9491" width="8.5546875" customWidth="1"/>
    <col min="9492" max="9502" width="10.6640625" customWidth="1"/>
    <col min="9730" max="9730" width="17.88671875" bestFit="1" customWidth="1"/>
    <col min="9731" max="9731" width="14.5546875" bestFit="1" customWidth="1"/>
    <col min="9732" max="9747" width="8.5546875" customWidth="1"/>
    <col min="9748" max="9758" width="10.6640625" customWidth="1"/>
    <col min="9986" max="9986" width="17.88671875" bestFit="1" customWidth="1"/>
    <col min="9987" max="9987" width="14.5546875" bestFit="1" customWidth="1"/>
    <col min="9988" max="10003" width="8.5546875" customWidth="1"/>
    <col min="10004" max="10014" width="10.6640625" customWidth="1"/>
    <col min="10242" max="10242" width="17.88671875" bestFit="1" customWidth="1"/>
    <col min="10243" max="10243" width="14.5546875" bestFit="1" customWidth="1"/>
    <col min="10244" max="10259" width="8.5546875" customWidth="1"/>
    <col min="10260" max="10270" width="10.6640625" customWidth="1"/>
    <col min="10498" max="10498" width="17.88671875" bestFit="1" customWidth="1"/>
    <col min="10499" max="10499" width="14.5546875" bestFit="1" customWidth="1"/>
    <col min="10500" max="10515" width="8.5546875" customWidth="1"/>
    <col min="10516" max="10526" width="10.6640625" customWidth="1"/>
    <col min="10754" max="10754" width="17.88671875" bestFit="1" customWidth="1"/>
    <col min="10755" max="10755" width="14.5546875" bestFit="1" customWidth="1"/>
    <col min="10756" max="10771" width="8.5546875" customWidth="1"/>
    <col min="10772" max="10782" width="10.6640625" customWidth="1"/>
    <col min="11010" max="11010" width="17.88671875" bestFit="1" customWidth="1"/>
    <col min="11011" max="11011" width="14.5546875" bestFit="1" customWidth="1"/>
    <col min="11012" max="11027" width="8.5546875" customWidth="1"/>
    <col min="11028" max="11038" width="10.6640625" customWidth="1"/>
    <col min="11266" max="11266" width="17.88671875" bestFit="1" customWidth="1"/>
    <col min="11267" max="11267" width="14.5546875" bestFit="1" customWidth="1"/>
    <col min="11268" max="11283" width="8.5546875" customWidth="1"/>
    <col min="11284" max="11294" width="10.6640625" customWidth="1"/>
    <col min="11522" max="11522" width="17.88671875" bestFit="1" customWidth="1"/>
    <col min="11523" max="11523" width="14.5546875" bestFit="1" customWidth="1"/>
    <col min="11524" max="11539" width="8.5546875" customWidth="1"/>
    <col min="11540" max="11550" width="10.6640625" customWidth="1"/>
    <col min="11778" max="11778" width="17.88671875" bestFit="1" customWidth="1"/>
    <col min="11779" max="11779" width="14.5546875" bestFit="1" customWidth="1"/>
    <col min="11780" max="11795" width="8.5546875" customWidth="1"/>
    <col min="11796" max="11806" width="10.6640625" customWidth="1"/>
    <col min="12034" max="12034" width="17.88671875" bestFit="1" customWidth="1"/>
    <col min="12035" max="12035" width="14.5546875" bestFit="1" customWidth="1"/>
    <col min="12036" max="12051" width="8.5546875" customWidth="1"/>
    <col min="12052" max="12062" width="10.6640625" customWidth="1"/>
    <col min="12290" max="12290" width="17.88671875" bestFit="1" customWidth="1"/>
    <col min="12291" max="12291" width="14.5546875" bestFit="1" customWidth="1"/>
    <col min="12292" max="12307" width="8.5546875" customWidth="1"/>
    <col min="12308" max="12318" width="10.6640625" customWidth="1"/>
    <col min="12546" max="12546" width="17.88671875" bestFit="1" customWidth="1"/>
    <col min="12547" max="12547" width="14.5546875" bestFit="1" customWidth="1"/>
    <col min="12548" max="12563" width="8.5546875" customWidth="1"/>
    <col min="12564" max="12574" width="10.6640625" customWidth="1"/>
    <col min="12802" max="12802" width="17.88671875" bestFit="1" customWidth="1"/>
    <col min="12803" max="12803" width="14.5546875" bestFit="1" customWidth="1"/>
    <col min="12804" max="12819" width="8.5546875" customWidth="1"/>
    <col min="12820" max="12830" width="10.6640625" customWidth="1"/>
    <col min="13058" max="13058" width="17.88671875" bestFit="1" customWidth="1"/>
    <col min="13059" max="13059" width="14.5546875" bestFit="1" customWidth="1"/>
    <col min="13060" max="13075" width="8.5546875" customWidth="1"/>
    <col min="13076" max="13086" width="10.6640625" customWidth="1"/>
    <col min="13314" max="13314" width="17.88671875" bestFit="1" customWidth="1"/>
    <col min="13315" max="13315" width="14.5546875" bestFit="1" customWidth="1"/>
    <col min="13316" max="13331" width="8.5546875" customWidth="1"/>
    <col min="13332" max="13342" width="10.6640625" customWidth="1"/>
    <col min="13570" max="13570" width="17.88671875" bestFit="1" customWidth="1"/>
    <col min="13571" max="13571" width="14.5546875" bestFit="1" customWidth="1"/>
    <col min="13572" max="13587" width="8.5546875" customWidth="1"/>
    <col min="13588" max="13598" width="10.6640625" customWidth="1"/>
    <col min="13826" max="13826" width="17.88671875" bestFit="1" customWidth="1"/>
    <col min="13827" max="13827" width="14.5546875" bestFit="1" customWidth="1"/>
    <col min="13828" max="13843" width="8.5546875" customWidth="1"/>
    <col min="13844" max="13854" width="10.6640625" customWidth="1"/>
    <col min="14082" max="14082" width="17.88671875" bestFit="1" customWidth="1"/>
    <col min="14083" max="14083" width="14.5546875" bestFit="1" customWidth="1"/>
    <col min="14084" max="14099" width="8.5546875" customWidth="1"/>
    <col min="14100" max="14110" width="10.6640625" customWidth="1"/>
    <col min="14338" max="14338" width="17.88671875" bestFit="1" customWidth="1"/>
    <col min="14339" max="14339" width="14.5546875" bestFit="1" customWidth="1"/>
    <col min="14340" max="14355" width="8.5546875" customWidth="1"/>
    <col min="14356" max="14366" width="10.6640625" customWidth="1"/>
    <col min="14594" max="14594" width="17.88671875" bestFit="1" customWidth="1"/>
    <col min="14595" max="14595" width="14.5546875" bestFit="1" customWidth="1"/>
    <col min="14596" max="14611" width="8.5546875" customWidth="1"/>
    <col min="14612" max="14622" width="10.6640625" customWidth="1"/>
    <col min="14850" max="14850" width="17.88671875" bestFit="1" customWidth="1"/>
    <col min="14851" max="14851" width="14.5546875" bestFit="1" customWidth="1"/>
    <col min="14852" max="14867" width="8.5546875" customWidth="1"/>
    <col min="14868" max="14878" width="10.6640625" customWidth="1"/>
    <col min="15106" max="15106" width="17.88671875" bestFit="1" customWidth="1"/>
    <col min="15107" max="15107" width="14.5546875" bestFit="1" customWidth="1"/>
    <col min="15108" max="15123" width="8.5546875" customWidth="1"/>
    <col min="15124" max="15134" width="10.6640625" customWidth="1"/>
    <col min="15362" max="15362" width="17.88671875" bestFit="1" customWidth="1"/>
    <col min="15363" max="15363" width="14.5546875" bestFit="1" customWidth="1"/>
    <col min="15364" max="15379" width="8.5546875" customWidth="1"/>
    <col min="15380" max="15390" width="10.6640625" customWidth="1"/>
    <col min="15618" max="15618" width="17.88671875" bestFit="1" customWidth="1"/>
    <col min="15619" max="15619" width="14.5546875" bestFit="1" customWidth="1"/>
    <col min="15620" max="15635" width="8.5546875" customWidth="1"/>
    <col min="15636" max="15646" width="10.6640625" customWidth="1"/>
    <col min="15874" max="15874" width="17.88671875" bestFit="1" customWidth="1"/>
    <col min="15875" max="15875" width="14.5546875" bestFit="1" customWidth="1"/>
    <col min="15876" max="15891" width="8.5546875" customWidth="1"/>
    <col min="15892" max="15902" width="10.6640625" customWidth="1"/>
    <col min="16130" max="16130" width="17.88671875" bestFit="1" customWidth="1"/>
    <col min="16131" max="16131" width="14.5546875" bestFit="1" customWidth="1"/>
    <col min="16132" max="16147" width="8.5546875" customWidth="1"/>
    <col min="16148" max="16158" width="10.6640625" customWidth="1"/>
  </cols>
  <sheetData>
    <row r="1" spans="1:21" ht="13.2" x14ac:dyDescent="0.25">
      <c r="A1" s="69" t="s">
        <v>54</v>
      </c>
      <c r="B1" s="69"/>
      <c r="C1" s="69"/>
    </row>
    <row r="2" spans="1:21" ht="360.75" customHeight="1" x14ac:dyDescent="0.25">
      <c r="A2" s="69"/>
      <c r="B2" s="69"/>
      <c r="C2" s="69"/>
    </row>
    <row r="3" spans="1:21" ht="16.5" customHeight="1" thickBot="1" x14ac:dyDescent="0.3">
      <c r="A3" s="2" t="s">
        <v>0</v>
      </c>
    </row>
    <row r="4" spans="1:21" ht="13.5" customHeight="1" x14ac:dyDescent="0.25">
      <c r="A4" s="11" t="s">
        <v>34</v>
      </c>
      <c r="B4" s="9" t="s">
        <v>1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26</v>
      </c>
      <c r="H4" s="9" t="s">
        <v>27</v>
      </c>
      <c r="I4" s="9" t="s">
        <v>28</v>
      </c>
      <c r="J4" s="10" t="s">
        <v>25</v>
      </c>
      <c r="K4" s="10" t="s">
        <v>50</v>
      </c>
      <c r="L4" s="10" t="s">
        <v>51</v>
      </c>
      <c r="M4" s="10" t="s">
        <v>52</v>
      </c>
      <c r="N4" s="10" t="s">
        <v>53</v>
      </c>
      <c r="O4" s="10" t="s">
        <v>55</v>
      </c>
      <c r="P4" s="10" t="s">
        <v>56</v>
      </c>
      <c r="Q4" s="10" t="s">
        <v>57</v>
      </c>
      <c r="R4" s="10" t="s">
        <v>58</v>
      </c>
      <c r="S4" s="10" t="s">
        <v>59</v>
      </c>
      <c r="T4"/>
      <c r="U4"/>
    </row>
    <row r="5" spans="1:21" ht="13.5" customHeight="1" x14ac:dyDescent="0.25">
      <c r="A5" s="12" t="s">
        <v>2</v>
      </c>
      <c r="B5" s="5" t="s">
        <v>3</v>
      </c>
      <c r="C5" s="25">
        <v>11597</v>
      </c>
      <c r="D5" s="25">
        <v>11625</v>
      </c>
      <c r="E5" s="25">
        <v>11631</v>
      </c>
      <c r="F5" s="25">
        <v>11631</v>
      </c>
      <c r="G5" s="25">
        <v>11636</v>
      </c>
      <c r="H5" s="25">
        <v>11636</v>
      </c>
      <c r="I5" s="25">
        <v>11637</v>
      </c>
      <c r="J5" s="26">
        <v>11635</v>
      </c>
      <c r="K5" s="26">
        <v>11636</v>
      </c>
      <c r="L5" s="26">
        <v>11636</v>
      </c>
      <c r="M5" s="26">
        <v>11635</v>
      </c>
      <c r="N5" s="26">
        <v>11647</v>
      </c>
      <c r="O5" s="26">
        <v>11649</v>
      </c>
      <c r="P5" s="26">
        <v>11651</v>
      </c>
      <c r="Q5" s="26">
        <v>11651</v>
      </c>
      <c r="R5" s="26">
        <v>11651</v>
      </c>
      <c r="S5" s="26">
        <v>11656</v>
      </c>
      <c r="T5"/>
      <c r="U5"/>
    </row>
    <row r="6" spans="1:21" ht="13.5" customHeight="1" x14ac:dyDescent="0.25">
      <c r="A6" s="12" t="s">
        <v>4</v>
      </c>
      <c r="B6" s="5" t="s">
        <v>3</v>
      </c>
      <c r="C6" s="25">
        <v>762</v>
      </c>
      <c r="D6" s="25">
        <v>838</v>
      </c>
      <c r="E6" s="25">
        <v>943</v>
      </c>
      <c r="F6" s="25">
        <v>1069</v>
      </c>
      <c r="G6" s="25">
        <v>1137</v>
      </c>
      <c r="H6" s="25">
        <v>1197</v>
      </c>
      <c r="I6" s="25">
        <v>1218</v>
      </c>
      <c r="J6" s="26">
        <v>1258</v>
      </c>
      <c r="K6" s="26">
        <v>1288</v>
      </c>
      <c r="L6" s="26">
        <v>1320</v>
      </c>
      <c r="M6" s="26">
        <v>1390</v>
      </c>
      <c r="N6" s="26">
        <v>1425</v>
      </c>
      <c r="O6" s="26">
        <v>1438</v>
      </c>
      <c r="P6" s="26">
        <v>1447</v>
      </c>
      <c r="Q6" s="26">
        <v>1456</v>
      </c>
      <c r="R6" s="26">
        <v>1471</v>
      </c>
      <c r="S6" s="26">
        <v>1472</v>
      </c>
      <c r="T6"/>
      <c r="U6"/>
    </row>
    <row r="7" spans="1:21" ht="13.5" customHeight="1" x14ac:dyDescent="0.25">
      <c r="A7" s="12" t="s">
        <v>5</v>
      </c>
      <c r="B7" s="5" t="s">
        <v>3</v>
      </c>
      <c r="C7" s="25">
        <v>228</v>
      </c>
      <c r="D7" s="25">
        <v>249</v>
      </c>
      <c r="E7" s="25">
        <v>283</v>
      </c>
      <c r="F7" s="25">
        <v>336</v>
      </c>
      <c r="G7" s="25">
        <v>389</v>
      </c>
      <c r="H7" s="25">
        <v>416</v>
      </c>
      <c r="I7" s="25">
        <v>430</v>
      </c>
      <c r="J7" s="26">
        <v>477</v>
      </c>
      <c r="K7" s="26">
        <v>504</v>
      </c>
      <c r="L7" s="26">
        <v>519</v>
      </c>
      <c r="M7" s="26">
        <v>545</v>
      </c>
      <c r="N7" s="26">
        <v>561</v>
      </c>
      <c r="O7" s="26">
        <v>571</v>
      </c>
      <c r="P7" s="26">
        <v>571</v>
      </c>
      <c r="Q7" s="26">
        <v>578</v>
      </c>
      <c r="R7" s="26">
        <v>591</v>
      </c>
      <c r="S7" s="26">
        <v>602</v>
      </c>
      <c r="T7"/>
      <c r="U7"/>
    </row>
    <row r="8" spans="1:21" ht="13.5" customHeight="1" x14ac:dyDescent="0.25">
      <c r="A8" s="12" t="s">
        <v>31</v>
      </c>
      <c r="B8" s="5" t="s">
        <v>3</v>
      </c>
      <c r="C8" s="25">
        <v>27</v>
      </c>
      <c r="D8" s="25">
        <v>41</v>
      </c>
      <c r="E8" s="25">
        <v>47</v>
      </c>
      <c r="F8" s="25">
        <v>107</v>
      </c>
      <c r="G8" s="25">
        <v>185</v>
      </c>
      <c r="H8" s="25">
        <v>231</v>
      </c>
      <c r="I8" s="25">
        <v>274</v>
      </c>
      <c r="J8" s="26">
        <v>328</v>
      </c>
      <c r="K8" s="26">
        <v>349</v>
      </c>
      <c r="L8" s="26">
        <v>390</v>
      </c>
      <c r="M8" s="26">
        <v>438</v>
      </c>
      <c r="N8" s="26">
        <v>486</v>
      </c>
      <c r="O8" s="26">
        <v>527</v>
      </c>
      <c r="P8" s="26">
        <v>564</v>
      </c>
      <c r="Q8" s="26">
        <v>656</v>
      </c>
      <c r="R8" s="26">
        <v>784</v>
      </c>
      <c r="S8" s="26">
        <v>883</v>
      </c>
      <c r="T8"/>
      <c r="U8"/>
    </row>
    <row r="9" spans="1:21" ht="13.5" customHeight="1" x14ac:dyDescent="0.25">
      <c r="A9" s="12" t="s">
        <v>30</v>
      </c>
      <c r="B9" s="5" t="s">
        <v>3</v>
      </c>
      <c r="C9" s="25">
        <v>0</v>
      </c>
      <c r="D9" s="25">
        <v>1</v>
      </c>
      <c r="E9" s="25">
        <v>2</v>
      </c>
      <c r="F9" s="25">
        <v>14</v>
      </c>
      <c r="G9" s="25">
        <v>38</v>
      </c>
      <c r="H9" s="25">
        <v>115</v>
      </c>
      <c r="I9" s="25">
        <v>179</v>
      </c>
      <c r="J9" s="26">
        <v>257</v>
      </c>
      <c r="K9" s="26">
        <v>312</v>
      </c>
      <c r="L9" s="26">
        <v>362</v>
      </c>
      <c r="M9" s="26">
        <v>401</v>
      </c>
      <c r="N9" s="26">
        <v>453</v>
      </c>
      <c r="O9" s="26">
        <v>520</v>
      </c>
      <c r="P9" s="26">
        <v>554</v>
      </c>
      <c r="Q9" s="26">
        <v>667</v>
      </c>
      <c r="R9" s="26">
        <v>843</v>
      </c>
      <c r="S9" s="26">
        <v>938</v>
      </c>
      <c r="T9"/>
      <c r="U9"/>
    </row>
    <row r="10" spans="1:21" ht="13.5" customHeight="1" x14ac:dyDescent="0.25">
      <c r="A10" s="12" t="s">
        <v>29</v>
      </c>
      <c r="B10" s="5" t="s">
        <v>3</v>
      </c>
      <c r="C10" s="25">
        <v>1</v>
      </c>
      <c r="D10" s="25">
        <v>10</v>
      </c>
      <c r="E10" s="25">
        <v>17</v>
      </c>
      <c r="F10" s="25">
        <v>37</v>
      </c>
      <c r="G10" s="25">
        <v>53</v>
      </c>
      <c r="H10" s="25">
        <v>65</v>
      </c>
      <c r="I10" s="25">
        <v>89</v>
      </c>
      <c r="J10" s="26">
        <v>140</v>
      </c>
      <c r="K10" s="26">
        <v>172</v>
      </c>
      <c r="L10" s="26">
        <v>190</v>
      </c>
      <c r="M10" s="26">
        <v>212</v>
      </c>
      <c r="N10" s="26">
        <v>229</v>
      </c>
      <c r="O10" s="26">
        <v>244</v>
      </c>
      <c r="P10" s="26">
        <v>248</v>
      </c>
      <c r="Q10" s="26">
        <v>263</v>
      </c>
      <c r="R10" s="26">
        <v>282</v>
      </c>
      <c r="S10" s="26">
        <v>309</v>
      </c>
      <c r="T10"/>
      <c r="U10"/>
    </row>
    <row r="11" spans="1:21" ht="13.5" customHeight="1" x14ac:dyDescent="0.25">
      <c r="A11" s="12" t="s">
        <v>7</v>
      </c>
      <c r="B11" s="5" t="s">
        <v>3</v>
      </c>
      <c r="C11" s="25">
        <v>46</v>
      </c>
      <c r="D11" s="25">
        <v>46</v>
      </c>
      <c r="E11" s="25">
        <v>46</v>
      </c>
      <c r="F11" s="25">
        <v>46</v>
      </c>
      <c r="G11" s="25">
        <v>46</v>
      </c>
      <c r="H11" s="25">
        <v>46</v>
      </c>
      <c r="I11" s="25">
        <v>47</v>
      </c>
      <c r="J11" s="26">
        <v>44</v>
      </c>
      <c r="K11" s="26">
        <v>44</v>
      </c>
      <c r="L11" s="26">
        <v>46</v>
      </c>
      <c r="M11" s="26">
        <v>46</v>
      </c>
      <c r="N11" s="26">
        <v>63</v>
      </c>
      <c r="O11" s="26">
        <v>63</v>
      </c>
      <c r="P11" s="26">
        <v>65</v>
      </c>
      <c r="Q11" s="26">
        <v>66</v>
      </c>
      <c r="R11" s="26">
        <v>67</v>
      </c>
      <c r="S11" s="26">
        <v>67</v>
      </c>
      <c r="T11"/>
      <c r="U11"/>
    </row>
    <row r="12" spans="1:21" ht="13.5" customHeight="1" x14ac:dyDescent="0.25">
      <c r="A12" s="12" t="s">
        <v>8</v>
      </c>
      <c r="B12" s="5" t="s">
        <v>3</v>
      </c>
      <c r="C12" s="25">
        <v>18</v>
      </c>
      <c r="D12" s="25">
        <v>18</v>
      </c>
      <c r="E12" s="25">
        <v>18</v>
      </c>
      <c r="F12" s="25">
        <v>18</v>
      </c>
      <c r="G12" s="25">
        <v>18</v>
      </c>
      <c r="H12" s="25">
        <v>18</v>
      </c>
      <c r="I12" s="25">
        <v>19</v>
      </c>
      <c r="J12" s="26">
        <v>19</v>
      </c>
      <c r="K12" s="26">
        <v>19</v>
      </c>
      <c r="L12" s="26">
        <v>19</v>
      </c>
      <c r="M12" s="26">
        <v>19</v>
      </c>
      <c r="N12" s="26">
        <v>19</v>
      </c>
      <c r="O12" s="26">
        <v>19</v>
      </c>
      <c r="P12" s="26">
        <v>19</v>
      </c>
      <c r="Q12" s="26">
        <v>19</v>
      </c>
      <c r="R12" s="26">
        <v>19</v>
      </c>
      <c r="S12" s="26">
        <v>19</v>
      </c>
      <c r="T12"/>
      <c r="U12"/>
    </row>
    <row r="13" spans="1:21" ht="13.5" customHeight="1" x14ac:dyDescent="0.25">
      <c r="A13" s="12" t="s">
        <v>18</v>
      </c>
      <c r="B13" s="5" t="s">
        <v>10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/>
      <c r="U13"/>
    </row>
    <row r="14" spans="1:21" s="4" customFormat="1" ht="14.25" customHeight="1" x14ac:dyDescent="0.25">
      <c r="A14" s="14" t="s">
        <v>19</v>
      </c>
      <c r="B14" s="5" t="s">
        <v>10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</row>
    <row r="15" spans="1:21" s="4" customFormat="1" ht="14.25" customHeight="1" x14ac:dyDescent="0.25">
      <c r="A15" s="12" t="s">
        <v>9</v>
      </c>
      <c r="B15" s="5" t="s">
        <v>10</v>
      </c>
      <c r="C15" s="25">
        <v>15</v>
      </c>
      <c r="D15" s="25">
        <v>17</v>
      </c>
      <c r="E15" s="25">
        <v>29</v>
      </c>
      <c r="F15" s="25">
        <v>29</v>
      </c>
      <c r="G15" s="25">
        <v>29</v>
      </c>
      <c r="H15" s="25">
        <v>29</v>
      </c>
      <c r="I15" s="25">
        <v>29</v>
      </c>
      <c r="J15" s="26">
        <v>29</v>
      </c>
      <c r="K15" s="26">
        <v>29</v>
      </c>
      <c r="L15" s="26">
        <v>29</v>
      </c>
      <c r="M15" s="26">
        <v>29</v>
      </c>
      <c r="N15" s="26">
        <v>29</v>
      </c>
      <c r="O15" s="26">
        <v>28</v>
      </c>
      <c r="P15" s="26">
        <v>28</v>
      </c>
      <c r="Q15" s="26">
        <v>43</v>
      </c>
      <c r="R15" s="26">
        <v>43</v>
      </c>
      <c r="S15" s="26">
        <v>23</v>
      </c>
    </row>
    <row r="16" spans="1:21" s="4" customFormat="1" ht="14.25" customHeight="1" x14ac:dyDescent="0.25">
      <c r="A16" s="12" t="s">
        <v>11</v>
      </c>
      <c r="B16" s="5" t="s">
        <v>10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2</v>
      </c>
      <c r="I16" s="25">
        <v>2</v>
      </c>
      <c r="J16" s="26">
        <v>2</v>
      </c>
      <c r="K16" s="26">
        <v>2</v>
      </c>
      <c r="L16" s="26">
        <v>10</v>
      </c>
      <c r="M16" s="26">
        <v>38</v>
      </c>
      <c r="N16" s="26">
        <v>44</v>
      </c>
      <c r="O16" s="26">
        <v>64</v>
      </c>
      <c r="P16" s="26">
        <v>284</v>
      </c>
      <c r="Q16" s="26">
        <v>312</v>
      </c>
      <c r="R16" s="26">
        <v>335</v>
      </c>
      <c r="S16" s="26">
        <v>365</v>
      </c>
    </row>
    <row r="17" spans="1:22" ht="12.75" customHeight="1" x14ac:dyDescent="0.25">
      <c r="A17" s="12" t="s">
        <v>12</v>
      </c>
      <c r="B17" s="5" t="s">
        <v>13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1</v>
      </c>
      <c r="J17" s="26">
        <v>1</v>
      </c>
      <c r="K17" s="26">
        <v>1</v>
      </c>
      <c r="L17" s="26">
        <v>1</v>
      </c>
      <c r="M17" s="26">
        <v>1</v>
      </c>
      <c r="N17" s="26">
        <v>1</v>
      </c>
      <c r="O17" s="26">
        <v>1</v>
      </c>
      <c r="P17" s="26">
        <v>1</v>
      </c>
      <c r="Q17" s="26">
        <v>1</v>
      </c>
      <c r="R17" s="26">
        <v>1</v>
      </c>
      <c r="S17" s="26">
        <v>1</v>
      </c>
      <c r="T17"/>
      <c r="U17"/>
    </row>
    <row r="18" spans="1:22" ht="12.75" customHeight="1" x14ac:dyDescent="0.25">
      <c r="A18" s="12" t="s">
        <v>32</v>
      </c>
      <c r="B18" s="52"/>
      <c r="C18" s="8">
        <f>C37</f>
        <v>0.17646977048086412</v>
      </c>
      <c r="D18" s="8">
        <f t="shared" ref="D18:J18" si="0">D37</f>
        <v>0.17821218974152642</v>
      </c>
      <c r="E18" s="8">
        <f t="shared" si="0"/>
        <v>0.18006502040533998</v>
      </c>
      <c r="F18" s="8">
        <f t="shared" si="0"/>
        <v>0.18296108617223431</v>
      </c>
      <c r="G18" s="8">
        <f t="shared" si="0"/>
        <v>0.1860877697248085</v>
      </c>
      <c r="H18" s="8">
        <f t="shared" si="0"/>
        <v>0.18894490308932815</v>
      </c>
      <c r="I18" s="8">
        <f t="shared" si="0"/>
        <v>0.19053678694087545</v>
      </c>
      <c r="J18" s="13">
        <f t="shared" si="0"/>
        <v>0.19367518801097355</v>
      </c>
      <c r="K18" s="13">
        <f t="shared" ref="K18:M18" si="1">K37</f>
        <v>0.19568714048144817</v>
      </c>
      <c r="L18" s="13">
        <f t="shared" si="1"/>
        <v>0.1976911976911977</v>
      </c>
      <c r="M18" s="13">
        <f t="shared" si="1"/>
        <v>0.20054642580434695</v>
      </c>
      <c r="N18" s="13">
        <f t="shared" ref="N18:O18" si="2">N37</f>
        <v>0.20330850369725967</v>
      </c>
      <c r="O18" s="13">
        <f t="shared" si="2"/>
        <v>0.20555895344886171</v>
      </c>
      <c r="P18" s="13">
        <f t="shared" ref="P18:Q18" si="3">P37</f>
        <v>0.2095970228312983</v>
      </c>
      <c r="Q18" s="13">
        <f t="shared" si="3"/>
        <v>0.2131423300233328</v>
      </c>
      <c r="R18" s="13">
        <f t="shared" ref="R18:S18" si="4">R37</f>
        <v>0.21794263883055831</v>
      </c>
      <c r="S18" s="13">
        <f t="shared" si="4"/>
        <v>0.22118561447218762</v>
      </c>
      <c r="T18"/>
      <c r="U18"/>
    </row>
    <row r="19" spans="1:22" s="7" customFormat="1" ht="31.5" customHeight="1" x14ac:dyDescent="0.25">
      <c r="A19" s="83" t="s">
        <v>14</v>
      </c>
      <c r="B19" s="84"/>
      <c r="C19" s="21">
        <f t="shared" ref="C19:J19" si="5">SUM(C5:C17)</f>
        <v>12694</v>
      </c>
      <c r="D19" s="21">
        <f t="shared" si="5"/>
        <v>12845</v>
      </c>
      <c r="E19" s="21">
        <f t="shared" si="5"/>
        <v>13016</v>
      </c>
      <c r="F19" s="21">
        <f t="shared" si="5"/>
        <v>13287</v>
      </c>
      <c r="G19" s="21">
        <f t="shared" si="5"/>
        <v>13531</v>
      </c>
      <c r="H19" s="21">
        <f t="shared" si="5"/>
        <v>13755</v>
      </c>
      <c r="I19" s="21">
        <f t="shared" si="5"/>
        <v>13925</v>
      </c>
      <c r="J19" s="22">
        <f t="shared" si="5"/>
        <v>14190</v>
      </c>
      <c r="K19" s="22">
        <f t="shared" ref="K19:M19" si="6">SUM(K5:K17)</f>
        <v>14356</v>
      </c>
      <c r="L19" s="22">
        <f t="shared" si="6"/>
        <v>14522</v>
      </c>
      <c r="M19" s="22">
        <f t="shared" si="6"/>
        <v>14754</v>
      </c>
      <c r="N19" s="22">
        <f t="shared" ref="N19:O19" si="7">SUM(N5:N17)</f>
        <v>14957</v>
      </c>
      <c r="O19" s="22">
        <f t="shared" si="7"/>
        <v>15124</v>
      </c>
      <c r="P19" s="22">
        <f t="shared" ref="P19:Q19" si="8">SUM(P5:P17)</f>
        <v>15432</v>
      </c>
      <c r="Q19" s="22">
        <f t="shared" si="8"/>
        <v>15712</v>
      </c>
      <c r="R19" s="22">
        <f t="shared" ref="R19:S19" si="9">SUM(R5:R17)</f>
        <v>16087</v>
      </c>
      <c r="S19" s="22">
        <f t="shared" si="9"/>
        <v>16335</v>
      </c>
    </row>
    <row r="20" spans="1:22" s="7" customFormat="1" ht="35.25" customHeight="1" thickBot="1" x14ac:dyDescent="0.3">
      <c r="A20" s="81" t="s">
        <v>15</v>
      </c>
      <c r="B20" s="82"/>
      <c r="C20" s="23">
        <v>71933</v>
      </c>
      <c r="D20" s="23">
        <v>72077</v>
      </c>
      <c r="E20" s="23">
        <v>72285</v>
      </c>
      <c r="F20" s="23">
        <v>72622</v>
      </c>
      <c r="G20" s="23">
        <v>72713</v>
      </c>
      <c r="H20" s="23">
        <v>72799</v>
      </c>
      <c r="I20" s="23">
        <v>73083</v>
      </c>
      <c r="J20" s="24">
        <v>73267</v>
      </c>
      <c r="K20" s="24">
        <v>73362</v>
      </c>
      <c r="L20" s="24">
        <v>73458</v>
      </c>
      <c r="M20" s="24">
        <v>73569</v>
      </c>
      <c r="N20" s="24">
        <v>73568</v>
      </c>
      <c r="O20" s="24">
        <v>73575</v>
      </c>
      <c r="P20" s="24">
        <v>73627</v>
      </c>
      <c r="Q20" s="24">
        <v>73716</v>
      </c>
      <c r="R20" s="24">
        <v>73813</v>
      </c>
      <c r="S20" s="24">
        <v>73852</v>
      </c>
    </row>
    <row r="21" spans="1:22" ht="12.75" customHeight="1" x14ac:dyDescent="0.25">
      <c r="V21" s="1"/>
    </row>
    <row r="22" spans="1:22" ht="12.75" customHeight="1" thickBot="1" x14ac:dyDescent="0.3">
      <c r="V22" s="1"/>
    </row>
    <row r="23" spans="1:22" ht="18" customHeight="1" x14ac:dyDescent="0.25">
      <c r="A23" s="11" t="s">
        <v>34</v>
      </c>
      <c r="B23" s="9" t="s">
        <v>1</v>
      </c>
      <c r="C23" s="9" t="s">
        <v>21</v>
      </c>
      <c r="D23" s="9" t="s">
        <v>22</v>
      </c>
      <c r="E23" s="9" t="s">
        <v>23</v>
      </c>
      <c r="F23" s="9" t="s">
        <v>24</v>
      </c>
      <c r="G23" s="9" t="s">
        <v>26</v>
      </c>
      <c r="H23" s="9" t="s">
        <v>27</v>
      </c>
      <c r="I23" s="9" t="s">
        <v>28</v>
      </c>
      <c r="J23" s="10" t="s">
        <v>25</v>
      </c>
      <c r="K23" s="10" t="s">
        <v>50</v>
      </c>
      <c r="L23" s="10" t="s">
        <v>51</v>
      </c>
      <c r="M23" s="10" t="s">
        <v>52</v>
      </c>
      <c r="N23" s="10" t="s">
        <v>53</v>
      </c>
      <c r="O23" s="10" t="s">
        <v>55</v>
      </c>
      <c r="P23" s="10" t="s">
        <v>56</v>
      </c>
      <c r="Q23" s="10" t="s">
        <v>57</v>
      </c>
      <c r="R23" s="10" t="s">
        <v>58</v>
      </c>
      <c r="S23" s="10" t="str">
        <f>S4</f>
        <v>2023 Q2</v>
      </c>
    </row>
    <row r="24" spans="1:22" ht="12.75" customHeight="1" x14ac:dyDescent="0.25">
      <c r="A24" s="12" t="s">
        <v>2</v>
      </c>
      <c r="B24" s="5" t="s">
        <v>3</v>
      </c>
      <c r="C24" s="36">
        <f t="shared" ref="C24:J24" si="10">C5/C20</f>
        <v>0.16121946811616364</v>
      </c>
      <c r="D24" s="36">
        <f t="shared" si="10"/>
        <v>0.16128584708020588</v>
      </c>
      <c r="E24" s="36">
        <f t="shared" si="10"/>
        <v>0.16090475202324134</v>
      </c>
      <c r="F24" s="36">
        <f t="shared" si="10"/>
        <v>0.16015807881909064</v>
      </c>
      <c r="G24" s="36">
        <f t="shared" si="10"/>
        <v>0.16002640518201697</v>
      </c>
      <c r="H24" s="36">
        <f t="shared" si="10"/>
        <v>0.15983736040330224</v>
      </c>
      <c r="I24" s="36">
        <f t="shared" si="10"/>
        <v>0.15922991667008743</v>
      </c>
      <c r="J24" s="37">
        <f t="shared" si="10"/>
        <v>0.15880273520138671</v>
      </c>
      <c r="K24" s="37">
        <f t="shared" ref="K24:M24" si="11">K5/K20</f>
        <v>0.1586107248984488</v>
      </c>
      <c r="L24" s="37">
        <f t="shared" si="11"/>
        <v>0.15840344142230936</v>
      </c>
      <c r="M24" s="37">
        <f t="shared" si="11"/>
        <v>0.15815085158150852</v>
      </c>
      <c r="N24" s="37">
        <f t="shared" ref="N24:O24" si="12">N5/N20</f>
        <v>0.15831611570247933</v>
      </c>
      <c r="O24" s="37">
        <f t="shared" si="12"/>
        <v>0.1583282364933741</v>
      </c>
      <c r="P24" s="37">
        <f t="shared" ref="P24:Q24" si="13">P5/P20</f>
        <v>0.15824357912178957</v>
      </c>
      <c r="Q24" s="37">
        <f t="shared" si="13"/>
        <v>0.15805252591025015</v>
      </c>
      <c r="R24" s="37">
        <f t="shared" ref="R24:S24" si="14">R5/R20</f>
        <v>0.15784482408247869</v>
      </c>
      <c r="S24" s="37">
        <f t="shared" si="14"/>
        <v>0.15782917185722797</v>
      </c>
    </row>
    <row r="25" spans="1:22" s="1" customFormat="1" ht="12.75" customHeight="1" x14ac:dyDescent="0.25">
      <c r="A25" s="12" t="s">
        <v>4</v>
      </c>
      <c r="B25" s="5" t="s">
        <v>3</v>
      </c>
      <c r="C25" s="36">
        <f t="shared" ref="C25:J25" si="15">C6/C20</f>
        <v>1.0593190885963328E-2</v>
      </c>
      <c r="D25" s="36">
        <f t="shared" si="15"/>
        <v>1.1626455041136562E-2</v>
      </c>
      <c r="E25" s="36">
        <f t="shared" si="15"/>
        <v>1.304558345438196E-2</v>
      </c>
      <c r="F25" s="36">
        <f t="shared" si="15"/>
        <v>1.4720057282917023E-2</v>
      </c>
      <c r="G25" s="36">
        <f t="shared" si="15"/>
        <v>1.5636818725674913E-2</v>
      </c>
      <c r="H25" s="36">
        <f t="shared" si="15"/>
        <v>1.6442533551285044E-2</v>
      </c>
      <c r="I25" s="36">
        <f t="shared" si="15"/>
        <v>1.6665982513033126E-2</v>
      </c>
      <c r="J25" s="37">
        <f t="shared" si="15"/>
        <v>1.7170076569260378E-2</v>
      </c>
      <c r="K25" s="37">
        <f t="shared" ref="K25:M25" si="16">K6/K20</f>
        <v>1.7556773261361468E-2</v>
      </c>
      <c r="L25" s="37">
        <f t="shared" si="16"/>
        <v>1.7969451931716084E-2</v>
      </c>
      <c r="M25" s="37">
        <f t="shared" si="16"/>
        <v>1.8893827563239953E-2</v>
      </c>
      <c r="N25" s="37">
        <f t="shared" ref="N25:O25" si="17">N6/N20</f>
        <v>1.9369834710743803E-2</v>
      </c>
      <c r="O25" s="37">
        <f t="shared" si="17"/>
        <v>1.9544682296975875E-2</v>
      </c>
      <c r="P25" s="37">
        <f t="shared" ref="P25:Q25" si="18">P6/P20</f>
        <v>1.9653116383935239E-2</v>
      </c>
      <c r="Q25" s="37">
        <f t="shared" si="18"/>
        <v>1.9751478647783385E-2</v>
      </c>
      <c r="R25" s="37">
        <f t="shared" ref="R25:S25" si="19">R6/R20</f>
        <v>1.9928738840041729E-2</v>
      </c>
      <c r="S25" s="37">
        <f t="shared" si="19"/>
        <v>1.9931755402697288E-2</v>
      </c>
    </row>
    <row r="26" spans="1:22" s="1" customFormat="1" ht="12.75" customHeight="1" x14ac:dyDescent="0.25">
      <c r="A26" s="12" t="s">
        <v>5</v>
      </c>
      <c r="B26" s="5" t="s">
        <v>3</v>
      </c>
      <c r="C26" s="36">
        <f t="shared" ref="C26:J26" si="20">C7/C20</f>
        <v>3.1696161706032001E-3</v>
      </c>
      <c r="D26" s="36">
        <f t="shared" si="20"/>
        <v>3.454638789072797E-3</v>
      </c>
      <c r="E26" s="36">
        <f t="shared" si="20"/>
        <v>3.9150584491941618E-3</v>
      </c>
      <c r="F26" s="36">
        <f t="shared" si="20"/>
        <v>4.6266971441161079E-3</v>
      </c>
      <c r="G26" s="36">
        <f t="shared" si="20"/>
        <v>5.3497998982300274E-3</v>
      </c>
      <c r="H26" s="36">
        <f t="shared" si="20"/>
        <v>5.7143642082995647E-3</v>
      </c>
      <c r="I26" s="36">
        <f t="shared" si="20"/>
        <v>5.8837212484435502E-3</v>
      </c>
      <c r="J26" s="37">
        <f t="shared" si="20"/>
        <v>6.5104344384238474E-3</v>
      </c>
      <c r="K26" s="37">
        <f t="shared" ref="K26:M26" si="21">K7/K20</f>
        <v>6.8700417109675308E-3</v>
      </c>
      <c r="L26" s="37">
        <f t="shared" si="21"/>
        <v>7.0652617822429143E-3</v>
      </c>
      <c r="M26" s="37">
        <f t="shared" si="21"/>
        <v>7.4080115265940816E-3</v>
      </c>
      <c r="N26" s="37">
        <f t="shared" ref="N26:O26" si="22">N7/N20</f>
        <v>7.6255980861244018E-3</v>
      </c>
      <c r="O26" s="37">
        <f t="shared" si="22"/>
        <v>7.7607883112470267E-3</v>
      </c>
      <c r="P26" s="37">
        <f t="shared" ref="P26:Q26" si="23">P7/P20</f>
        <v>7.7553071563421028E-3</v>
      </c>
      <c r="Q26" s="37">
        <f t="shared" si="23"/>
        <v>7.8409029247381839E-3</v>
      </c>
      <c r="R26" s="37">
        <f t="shared" ref="R26:S26" si="24">R7/R20</f>
        <v>8.0067196835245831E-3</v>
      </c>
      <c r="S26" s="37">
        <f t="shared" si="24"/>
        <v>8.1514380111574504E-3</v>
      </c>
    </row>
    <row r="27" spans="1:22" s="1" customFormat="1" ht="12.75" customHeight="1" x14ac:dyDescent="0.25">
      <c r="A27" s="12" t="s">
        <v>31</v>
      </c>
      <c r="B27" s="5" t="s">
        <v>3</v>
      </c>
      <c r="C27" s="36">
        <f t="shared" ref="C27:J27" si="25">C8/C20</f>
        <v>3.753492833609053E-4</v>
      </c>
      <c r="D27" s="36">
        <f t="shared" si="25"/>
        <v>5.6883610583126376E-4</v>
      </c>
      <c r="E27" s="36">
        <f t="shared" si="25"/>
        <v>6.5020405339973714E-4</v>
      </c>
      <c r="F27" s="36">
        <f t="shared" si="25"/>
        <v>1.4733827214893557E-3</v>
      </c>
      <c r="G27" s="36">
        <f t="shared" si="25"/>
        <v>2.5442493089268769E-3</v>
      </c>
      <c r="H27" s="36">
        <f t="shared" si="25"/>
        <v>3.1731205098971139E-3</v>
      </c>
      <c r="I27" s="36">
        <f t="shared" si="25"/>
        <v>3.7491619117989137E-3</v>
      </c>
      <c r="J27" s="37">
        <f t="shared" si="25"/>
        <v>4.4767767207610524E-3</v>
      </c>
      <c r="K27" s="37">
        <f t="shared" ref="K27:M27" si="26">K8/K20</f>
        <v>4.7572312641421992E-3</v>
      </c>
      <c r="L27" s="37">
        <f t="shared" si="26"/>
        <v>5.3091562525524787E-3</v>
      </c>
      <c r="M27" s="37">
        <f t="shared" si="26"/>
        <v>5.9535945846756104E-3</v>
      </c>
      <c r="N27" s="37">
        <f t="shared" ref="N27:O27" si="27">N8/N20</f>
        <v>6.6061331013484124E-3</v>
      </c>
      <c r="O27" s="37">
        <f t="shared" si="27"/>
        <v>7.1627590893645942E-3</v>
      </c>
      <c r="P27" s="37">
        <f t="shared" ref="P27:Q27" si="28">P8/P20</f>
        <v>7.6602333383133901E-3</v>
      </c>
      <c r="Q27" s="37">
        <f t="shared" si="28"/>
        <v>8.8990178522980086E-3</v>
      </c>
      <c r="R27" s="37">
        <f t="shared" ref="R27:S27" si="29">R8/R20</f>
        <v>1.0621435248533456E-2</v>
      </c>
      <c r="S27" s="37">
        <f t="shared" si="29"/>
        <v>1.1956345122677788E-2</v>
      </c>
    </row>
    <row r="28" spans="1:22" s="1" customFormat="1" ht="12.75" customHeight="1" x14ac:dyDescent="0.25">
      <c r="A28" s="12" t="s">
        <v>30</v>
      </c>
      <c r="B28" s="5" t="s">
        <v>3</v>
      </c>
      <c r="C28" s="36">
        <f t="shared" ref="C28:J28" si="30">C9/C20</f>
        <v>0</v>
      </c>
      <c r="D28" s="36">
        <f t="shared" si="30"/>
        <v>1.3874051361738142E-5</v>
      </c>
      <c r="E28" s="36">
        <f t="shared" si="30"/>
        <v>2.7668257591478177E-5</v>
      </c>
      <c r="F28" s="36">
        <f t="shared" si="30"/>
        <v>1.9277904767150451E-4</v>
      </c>
      <c r="G28" s="36">
        <f t="shared" si="30"/>
        <v>5.2260256075254764E-4</v>
      </c>
      <c r="H28" s="36">
        <f t="shared" si="30"/>
        <v>1.5796920287366584E-3</v>
      </c>
      <c r="I28" s="36">
        <f t="shared" si="30"/>
        <v>2.4492700080730127E-3</v>
      </c>
      <c r="J28" s="37">
        <f t="shared" si="30"/>
        <v>3.5077183452304583E-3</v>
      </c>
      <c r="K28" s="37">
        <f t="shared" ref="K28:M28" si="31">K9/K20</f>
        <v>4.2528829639322807E-3</v>
      </c>
      <c r="L28" s="37">
        <f t="shared" si="31"/>
        <v>4.9279860600615318E-3</v>
      </c>
      <c r="M28" s="37">
        <f t="shared" si="31"/>
        <v>5.4506653617692235E-3</v>
      </c>
      <c r="N28" s="37">
        <f t="shared" ref="N28:O28" si="32">N9/N20</f>
        <v>6.1575685080469773E-3</v>
      </c>
      <c r="O28" s="37">
        <f t="shared" si="32"/>
        <v>7.0676180767923888E-3</v>
      </c>
      <c r="P28" s="37">
        <f t="shared" ref="P28:Q28" si="33">P9/P20</f>
        <v>7.5244135982723732E-3</v>
      </c>
      <c r="Q28" s="37">
        <f t="shared" si="33"/>
        <v>9.0482391882359316E-3</v>
      </c>
      <c r="R28" s="37">
        <f t="shared" ref="R28:S28" si="34">R9/R20</f>
        <v>1.1420752441981765E-2</v>
      </c>
      <c r="S28" s="37">
        <f t="shared" si="34"/>
        <v>1.2701077831338352E-2</v>
      </c>
    </row>
    <row r="29" spans="1:22" s="1" customFormat="1" ht="12.75" customHeight="1" x14ac:dyDescent="0.25">
      <c r="A29" s="12" t="s">
        <v>33</v>
      </c>
      <c r="B29" s="5" t="s">
        <v>3</v>
      </c>
      <c r="C29" s="36">
        <f t="shared" ref="C29:J29" si="35">C10/C20</f>
        <v>1.3901825309663158E-5</v>
      </c>
      <c r="D29" s="36">
        <f t="shared" si="35"/>
        <v>1.3874051361738142E-4</v>
      </c>
      <c r="E29" s="36">
        <f t="shared" si="35"/>
        <v>2.3518018952756449E-4</v>
      </c>
      <c r="F29" s="36">
        <f t="shared" si="35"/>
        <v>5.0948748313183335E-4</v>
      </c>
      <c r="G29" s="36">
        <f t="shared" si="35"/>
        <v>7.2889304526013233E-4</v>
      </c>
      <c r="H29" s="36">
        <f t="shared" si="35"/>
        <v>8.9286940754680698E-4</v>
      </c>
      <c r="I29" s="36">
        <f t="shared" si="35"/>
        <v>1.217793467701107E-3</v>
      </c>
      <c r="J29" s="37">
        <f t="shared" si="35"/>
        <v>1.9108193320321563E-3</v>
      </c>
      <c r="K29" s="37">
        <f t="shared" ref="K29:M29" si="36">K10/K20</f>
        <v>2.3445380442190778E-3</v>
      </c>
      <c r="L29" s="37">
        <f t="shared" si="36"/>
        <v>2.5865120204742846E-3</v>
      </c>
      <c r="M29" s="37">
        <f t="shared" si="36"/>
        <v>2.8816485204365971E-3</v>
      </c>
      <c r="N29" s="37">
        <f t="shared" ref="N29:O29" si="37">N10/N20</f>
        <v>3.112766420182688E-3</v>
      </c>
      <c r="O29" s="37">
        <f t="shared" si="37"/>
        <v>3.3163438668025822E-3</v>
      </c>
      <c r="P29" s="37">
        <f t="shared" ref="P29:Q29" si="38">P10/P20</f>
        <v>3.3683295530172355E-3</v>
      </c>
      <c r="Q29" s="37">
        <f t="shared" si="38"/>
        <v>3.5677464865158173E-3</v>
      </c>
      <c r="R29" s="37">
        <f t="shared" ref="R29:S29" si="39">R10/R20</f>
        <v>3.8204652297020849E-3</v>
      </c>
      <c r="S29" s="37">
        <f t="shared" si="39"/>
        <v>4.1840437632020798E-3</v>
      </c>
    </row>
    <row r="30" spans="1:22" s="1" customFormat="1" ht="12.75" customHeight="1" x14ac:dyDescent="0.25">
      <c r="A30" s="12" t="s">
        <v>7</v>
      </c>
      <c r="B30" s="5" t="s">
        <v>3</v>
      </c>
      <c r="C30" s="36">
        <f t="shared" ref="C30:J30" si="40">C11/C20</f>
        <v>6.3948396424450536E-4</v>
      </c>
      <c r="D30" s="36">
        <f t="shared" si="40"/>
        <v>6.3820636263995452E-4</v>
      </c>
      <c r="E30" s="36">
        <f t="shared" si="40"/>
        <v>6.3636992460399809E-4</v>
      </c>
      <c r="F30" s="36">
        <f t="shared" si="40"/>
        <v>6.3341687092065768E-4</v>
      </c>
      <c r="G30" s="36">
        <f t="shared" si="40"/>
        <v>6.326241524899261E-4</v>
      </c>
      <c r="H30" s="36">
        <f t="shared" si="40"/>
        <v>6.3187681149466342E-4</v>
      </c>
      <c r="I30" s="36">
        <f t="shared" si="40"/>
        <v>6.4310441552755087E-4</v>
      </c>
      <c r="J30" s="37">
        <f t="shared" si="40"/>
        <v>6.0054321863867773E-4</v>
      </c>
      <c r="K30" s="37">
        <f t="shared" ref="K30:M30" si="41">K11/K20</f>
        <v>5.9976554619557807E-4</v>
      </c>
      <c r="L30" s="37">
        <f t="shared" si="41"/>
        <v>6.2620817337798466E-4</v>
      </c>
      <c r="M30" s="37">
        <f t="shared" si="41"/>
        <v>6.2526335820794088E-4</v>
      </c>
      <c r="N30" s="37">
        <f t="shared" ref="N30:O30" si="42">N11/N20</f>
        <v>8.5635058721183121E-4</v>
      </c>
      <c r="O30" s="37">
        <f t="shared" si="42"/>
        <v>8.5626911314984713E-4</v>
      </c>
      <c r="P30" s="37">
        <f t="shared" ref="P30:Q30" si="43">P11/P20</f>
        <v>8.8282831026661416E-4</v>
      </c>
      <c r="Q30" s="37">
        <f t="shared" si="43"/>
        <v>8.9532801562754356E-4</v>
      </c>
      <c r="R30" s="37">
        <f t="shared" ref="R30:S30" si="44">R11/R20</f>
        <v>9.0769918578028263E-4</v>
      </c>
      <c r="S30" s="37">
        <f t="shared" si="44"/>
        <v>9.072198450955966E-4</v>
      </c>
    </row>
    <row r="31" spans="1:22" s="1" customFormat="1" ht="12.75" customHeight="1" x14ac:dyDescent="0.25">
      <c r="A31" s="12" t="s">
        <v>8</v>
      </c>
      <c r="B31" s="5" t="s">
        <v>3</v>
      </c>
      <c r="C31" s="36">
        <f t="shared" ref="C31:J31" si="45">C12/C20</f>
        <v>2.5023285557393686E-4</v>
      </c>
      <c r="D31" s="36">
        <f t="shared" si="45"/>
        <v>2.4973292451128655E-4</v>
      </c>
      <c r="E31" s="36">
        <f t="shared" si="45"/>
        <v>2.4901431832330357E-4</v>
      </c>
      <c r="F31" s="36">
        <f t="shared" si="45"/>
        <v>2.4785877557764865E-4</v>
      </c>
      <c r="G31" s="36">
        <f t="shared" si="45"/>
        <v>2.4754858140910152E-4</v>
      </c>
      <c r="H31" s="36">
        <f t="shared" si="45"/>
        <v>2.4725614362834653E-4</v>
      </c>
      <c r="I31" s="36">
        <f t="shared" si="45"/>
        <v>2.5997838074518013E-4</v>
      </c>
      <c r="J31" s="37">
        <f t="shared" si="45"/>
        <v>2.5932548077579263E-4</v>
      </c>
      <c r="K31" s="37">
        <f t="shared" ref="K31:M31" si="46">K12/K20</f>
        <v>2.5898966767536329E-4</v>
      </c>
      <c r="L31" s="37">
        <f t="shared" si="46"/>
        <v>2.5865120204742847E-4</v>
      </c>
      <c r="M31" s="37">
        <f t="shared" si="46"/>
        <v>2.5826095230327992E-4</v>
      </c>
      <c r="N31" s="37">
        <f t="shared" ref="N31:O31" si="47">N12/N20</f>
        <v>2.5826446280991736E-4</v>
      </c>
      <c r="O31" s="37">
        <f t="shared" si="47"/>
        <v>2.5823989126741421E-4</v>
      </c>
      <c r="P31" s="37">
        <f t="shared" ref="P31:Q31" si="48">P12/P20</f>
        <v>2.5805750607793337E-4</v>
      </c>
      <c r="Q31" s="37">
        <f t="shared" si="48"/>
        <v>2.5774594389277767E-4</v>
      </c>
      <c r="R31" s="37">
        <f t="shared" ref="R31:S31" si="49">R12/R20</f>
        <v>2.5740723178843835E-4</v>
      </c>
      <c r="S31" s="37">
        <f t="shared" si="49"/>
        <v>2.5727129935546771E-4</v>
      </c>
    </row>
    <row r="32" spans="1:22" s="1" customFormat="1" ht="12.75" customHeight="1" x14ac:dyDescent="0.25">
      <c r="A32" s="12" t="s">
        <v>18</v>
      </c>
      <c r="B32" s="5" t="s">
        <v>10</v>
      </c>
      <c r="C32" s="36">
        <f>C13/C20</f>
        <v>0</v>
      </c>
      <c r="D32" s="36">
        <f t="shared" ref="D32:J32" si="50">D13/D20</f>
        <v>0</v>
      </c>
      <c r="E32" s="36">
        <f t="shared" si="50"/>
        <v>0</v>
      </c>
      <c r="F32" s="36">
        <f t="shared" si="50"/>
        <v>0</v>
      </c>
      <c r="G32" s="36">
        <f t="shared" si="50"/>
        <v>0</v>
      </c>
      <c r="H32" s="36">
        <f t="shared" si="50"/>
        <v>0</v>
      </c>
      <c r="I32" s="36">
        <f t="shared" si="50"/>
        <v>0</v>
      </c>
      <c r="J32" s="37">
        <f t="shared" si="50"/>
        <v>0</v>
      </c>
      <c r="K32" s="37">
        <f t="shared" ref="K32:M32" si="51">K13/K20</f>
        <v>0</v>
      </c>
      <c r="L32" s="37">
        <f t="shared" si="51"/>
        <v>0</v>
      </c>
      <c r="M32" s="37">
        <f t="shared" si="51"/>
        <v>0</v>
      </c>
      <c r="N32" s="37">
        <f t="shared" ref="N32:O32" si="52">N13/N20</f>
        <v>0</v>
      </c>
      <c r="O32" s="37">
        <f t="shared" si="52"/>
        <v>0</v>
      </c>
      <c r="P32" s="37">
        <f t="shared" ref="P32:Q32" si="53">P13/P20</f>
        <v>0</v>
      </c>
      <c r="Q32" s="37">
        <f t="shared" si="53"/>
        <v>0</v>
      </c>
      <c r="R32" s="37">
        <f t="shared" ref="R32:S32" si="54">R13/R20</f>
        <v>0</v>
      </c>
      <c r="S32" s="37">
        <f t="shared" si="54"/>
        <v>0</v>
      </c>
    </row>
    <row r="33" spans="1:19" s="1" customFormat="1" ht="12.75" customHeight="1" x14ac:dyDescent="0.25">
      <c r="A33" s="14" t="s">
        <v>19</v>
      </c>
      <c r="B33" s="5" t="s">
        <v>10</v>
      </c>
      <c r="C33" s="36">
        <f>C14/C20</f>
        <v>0</v>
      </c>
      <c r="D33" s="36">
        <f t="shared" ref="D33:J33" si="55">D14/D20</f>
        <v>0</v>
      </c>
      <c r="E33" s="36">
        <f t="shared" si="55"/>
        <v>0</v>
      </c>
      <c r="F33" s="36">
        <f t="shared" si="55"/>
        <v>0</v>
      </c>
      <c r="G33" s="36">
        <f t="shared" si="55"/>
        <v>0</v>
      </c>
      <c r="H33" s="36">
        <f t="shared" si="55"/>
        <v>0</v>
      </c>
      <c r="I33" s="36">
        <f t="shared" si="55"/>
        <v>0</v>
      </c>
      <c r="J33" s="37">
        <f t="shared" si="55"/>
        <v>0</v>
      </c>
      <c r="K33" s="37">
        <f t="shared" ref="K33:M33" si="56">K14/K20</f>
        <v>0</v>
      </c>
      <c r="L33" s="37">
        <f t="shared" si="56"/>
        <v>0</v>
      </c>
      <c r="M33" s="37">
        <f t="shared" si="56"/>
        <v>0</v>
      </c>
      <c r="N33" s="37">
        <f t="shared" ref="N33:O33" si="57">N14/N20</f>
        <v>0</v>
      </c>
      <c r="O33" s="37">
        <f t="shared" si="57"/>
        <v>0</v>
      </c>
      <c r="P33" s="37">
        <f t="shared" ref="P33:Q33" si="58">P14/P20</f>
        <v>0</v>
      </c>
      <c r="Q33" s="37">
        <f t="shared" si="58"/>
        <v>0</v>
      </c>
      <c r="R33" s="37">
        <f t="shared" ref="R33:S33" si="59">R14/R20</f>
        <v>0</v>
      </c>
      <c r="S33" s="37">
        <f t="shared" si="59"/>
        <v>0</v>
      </c>
    </row>
    <row r="34" spans="1:19" s="1" customFormat="1" ht="12.75" customHeight="1" x14ac:dyDescent="0.25">
      <c r="A34" s="12" t="s">
        <v>9</v>
      </c>
      <c r="B34" s="5" t="s">
        <v>10</v>
      </c>
      <c r="C34" s="36">
        <f>C15/C20</f>
        <v>2.0852737964494739E-4</v>
      </c>
      <c r="D34" s="36">
        <f t="shared" ref="D34:J34" si="60">D15/D20</f>
        <v>2.3585887314954841E-4</v>
      </c>
      <c r="E34" s="36">
        <f t="shared" si="60"/>
        <v>4.0118973507643357E-4</v>
      </c>
      <c r="F34" s="36">
        <f t="shared" si="60"/>
        <v>3.9932802731954502E-4</v>
      </c>
      <c r="G34" s="36">
        <f t="shared" si="60"/>
        <v>3.9882827004799693E-4</v>
      </c>
      <c r="H34" s="36">
        <f t="shared" si="60"/>
        <v>3.9835712029011387E-4</v>
      </c>
      <c r="I34" s="36">
        <f t="shared" si="60"/>
        <v>3.9680910745316971E-4</v>
      </c>
      <c r="J34" s="37">
        <f t="shared" si="60"/>
        <v>3.9581257592094667E-4</v>
      </c>
      <c r="K34" s="37">
        <f t="shared" ref="K34:M34" si="61">K15/K20</f>
        <v>3.9530001908344919E-4</v>
      </c>
      <c r="L34" s="37">
        <f t="shared" si="61"/>
        <v>3.9478341365133818E-4</v>
      </c>
      <c r="M34" s="37">
        <f t="shared" si="61"/>
        <v>3.941877693050062E-4</v>
      </c>
      <c r="N34" s="37">
        <f t="shared" ref="N34:O34" si="62">N15/N20</f>
        <v>3.9419312744671598E-4</v>
      </c>
      <c r="O34" s="37">
        <f t="shared" si="62"/>
        <v>3.8056405028882092E-4</v>
      </c>
      <c r="P34" s="37">
        <f t="shared" ref="P34:Q34" si="63">P15/P20</f>
        <v>3.8029527211484916E-4</v>
      </c>
      <c r="Q34" s="37">
        <f t="shared" si="63"/>
        <v>5.8331976775733894E-4</v>
      </c>
      <c r="R34" s="37">
        <f t="shared" ref="R34:S34" si="64">R15/R20</f>
        <v>5.8255320878436044E-4</v>
      </c>
      <c r="S34" s="37">
        <f t="shared" si="64"/>
        <v>3.1143367816714512E-4</v>
      </c>
    </row>
    <row r="35" spans="1:19" s="1" customFormat="1" ht="12.75" customHeight="1" x14ac:dyDescent="0.25">
      <c r="A35" s="12" t="s">
        <v>11</v>
      </c>
      <c r="B35" s="5" t="s">
        <v>10</v>
      </c>
      <c r="C35" s="36">
        <f>C16/C20</f>
        <v>0</v>
      </c>
      <c r="D35" s="36">
        <f t="shared" ref="D35:J35" si="65">D16/D20</f>
        <v>0</v>
      </c>
      <c r="E35" s="36">
        <f t="shared" si="65"/>
        <v>0</v>
      </c>
      <c r="F35" s="36">
        <f t="shared" si="65"/>
        <v>0</v>
      </c>
      <c r="G35" s="36">
        <f t="shared" si="65"/>
        <v>0</v>
      </c>
      <c r="H35" s="36">
        <f t="shared" si="65"/>
        <v>2.7472904847594059E-5</v>
      </c>
      <c r="I35" s="36">
        <f t="shared" si="65"/>
        <v>2.736614534159791E-5</v>
      </c>
      <c r="J35" s="37">
        <f t="shared" si="65"/>
        <v>2.7297419029030807E-5</v>
      </c>
      <c r="K35" s="37">
        <f t="shared" ref="K35:M35" si="66">K16/K20</f>
        <v>2.7262070281617187E-5</v>
      </c>
      <c r="L35" s="37">
        <f t="shared" si="66"/>
        <v>1.361322116039097E-4</v>
      </c>
      <c r="M35" s="37">
        <f t="shared" si="66"/>
        <v>5.1652190460655984E-4</v>
      </c>
      <c r="N35" s="37">
        <f t="shared" ref="N35:O35" si="67">N16/N20</f>
        <v>5.9808612440191385E-4</v>
      </c>
      <c r="O35" s="37">
        <f t="shared" si="67"/>
        <v>8.6986068637444781E-4</v>
      </c>
      <c r="P35" s="37">
        <f t="shared" ref="P35:Q35" si="68">P16/P20</f>
        <v>3.8572806171648989E-3</v>
      </c>
      <c r="Q35" s="37">
        <f t="shared" si="68"/>
        <v>4.2324597102392971E-3</v>
      </c>
      <c r="R35" s="37">
        <f t="shared" ref="R35:S35" si="69">R16/R20</f>
        <v>4.5384959289014133E-3</v>
      </c>
      <c r="S35" s="37">
        <f t="shared" si="69"/>
        <v>4.9423170665655637E-3</v>
      </c>
    </row>
    <row r="36" spans="1:19" s="1" customFormat="1" ht="12.75" customHeight="1" x14ac:dyDescent="0.25">
      <c r="A36" s="12" t="s">
        <v>12</v>
      </c>
      <c r="B36" s="5" t="s">
        <v>13</v>
      </c>
      <c r="C36" s="36">
        <f>C17/C20</f>
        <v>0</v>
      </c>
      <c r="D36" s="36">
        <f t="shared" ref="D36:J36" si="70">D17/D20</f>
        <v>0</v>
      </c>
      <c r="E36" s="36">
        <f t="shared" si="70"/>
        <v>0</v>
      </c>
      <c r="F36" s="36">
        <f t="shared" si="70"/>
        <v>0</v>
      </c>
      <c r="G36" s="36">
        <f t="shared" si="70"/>
        <v>0</v>
      </c>
      <c r="H36" s="36">
        <f t="shared" si="70"/>
        <v>0</v>
      </c>
      <c r="I36" s="36">
        <f t="shared" si="70"/>
        <v>1.3683072670798955E-5</v>
      </c>
      <c r="J36" s="37">
        <f t="shared" si="70"/>
        <v>1.3648709514515403E-5</v>
      </c>
      <c r="K36" s="37">
        <f t="shared" ref="K36:M36" si="71">K17/K20</f>
        <v>1.3631035140808593E-5</v>
      </c>
      <c r="L36" s="37">
        <f t="shared" si="71"/>
        <v>1.3613221160390972E-5</v>
      </c>
      <c r="M36" s="37">
        <f t="shared" si="71"/>
        <v>1.3592681700172627E-5</v>
      </c>
      <c r="N36" s="37">
        <f t="shared" ref="N36:O36" si="72">N17/N20</f>
        <v>1.3592866463679861E-5</v>
      </c>
      <c r="O36" s="37">
        <f t="shared" si="72"/>
        <v>1.3591573224600747E-5</v>
      </c>
      <c r="P36" s="37">
        <f t="shared" ref="P36:Q36" si="73">P17/P20</f>
        <v>1.3581974004101756E-5</v>
      </c>
      <c r="Q36" s="37">
        <f t="shared" si="73"/>
        <v>1.356557599435672E-5</v>
      </c>
      <c r="R36" s="37">
        <f t="shared" ref="R36:S36" si="74">R17/R20</f>
        <v>1.3547749041496755E-5</v>
      </c>
      <c r="S36" s="37">
        <f t="shared" si="74"/>
        <v>1.3540594702919352E-5</v>
      </c>
    </row>
    <row r="37" spans="1:19" s="1" customFormat="1" ht="28.5" customHeight="1" thickBot="1" x14ac:dyDescent="0.3">
      <c r="A37" s="81" t="s">
        <v>16</v>
      </c>
      <c r="B37" s="82"/>
      <c r="C37" s="15">
        <f t="shared" ref="C37:J37" si="75">C19/C20</f>
        <v>0.17646977048086412</v>
      </c>
      <c r="D37" s="15">
        <f t="shared" si="75"/>
        <v>0.17821218974152642</v>
      </c>
      <c r="E37" s="15">
        <f t="shared" si="75"/>
        <v>0.18006502040533998</v>
      </c>
      <c r="F37" s="15">
        <f t="shared" si="75"/>
        <v>0.18296108617223431</v>
      </c>
      <c r="G37" s="15">
        <f t="shared" si="75"/>
        <v>0.1860877697248085</v>
      </c>
      <c r="H37" s="15">
        <f t="shared" si="75"/>
        <v>0.18894490308932815</v>
      </c>
      <c r="I37" s="15">
        <f t="shared" si="75"/>
        <v>0.19053678694087545</v>
      </c>
      <c r="J37" s="16">
        <f t="shared" si="75"/>
        <v>0.19367518801097355</v>
      </c>
      <c r="K37" s="16">
        <f t="shared" ref="K37:M37" si="76">K19/K20</f>
        <v>0.19568714048144817</v>
      </c>
      <c r="L37" s="16">
        <f t="shared" si="76"/>
        <v>0.1976911976911977</v>
      </c>
      <c r="M37" s="16">
        <f t="shared" si="76"/>
        <v>0.20054642580434695</v>
      </c>
      <c r="N37" s="16">
        <f t="shared" ref="N37:O37" si="77">N19/N20</f>
        <v>0.20330850369725967</v>
      </c>
      <c r="O37" s="16">
        <f t="shared" si="77"/>
        <v>0.20555895344886171</v>
      </c>
      <c r="P37" s="16">
        <f t="shared" ref="P37:Q37" si="78">P19/P20</f>
        <v>0.2095970228312983</v>
      </c>
      <c r="Q37" s="16">
        <f t="shared" si="78"/>
        <v>0.2131423300233328</v>
      </c>
      <c r="R37" s="16">
        <f t="shared" ref="R37:S37" si="79">R19/R20</f>
        <v>0.21794263883055831</v>
      </c>
      <c r="S37" s="16">
        <f t="shared" si="79"/>
        <v>0.22118561447218762</v>
      </c>
    </row>
  </sheetData>
  <mergeCells count="4">
    <mergeCell ref="A37:B37"/>
    <mergeCell ref="A1:C2"/>
    <mergeCell ref="A19:B19"/>
    <mergeCell ref="A20:B20"/>
  </mergeCells>
  <pageMargins left="0" right="0" top="0" bottom="0" header="0" footer="0"/>
  <pageSetup fitToWidth="0" fitToHeight="0" orientation="portrait" r:id="rId1"/>
  <headerFooter alignWithMargins="0"/>
  <ignoredErrors>
    <ignoredError sqref="C19:J19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269EF-119A-4807-B188-0E63DAE67AB4}">
  <sheetPr codeName="Sheet6"/>
  <dimension ref="A1:AA37"/>
  <sheetViews>
    <sheetView showGridLines="0" showOutlineSymbols="0" zoomScaleNormal="100" workbookViewId="0">
      <pane xSplit="2" ySplit="4" topLeftCell="J15" activePane="bottomRight" state="frozen"/>
      <selection pane="topRight" activeCell="C1" sqref="C1"/>
      <selection pane="bottomLeft" activeCell="A5" sqref="A5"/>
      <selection pane="bottomRight" sqref="A1:C2"/>
    </sheetView>
  </sheetViews>
  <sheetFormatPr defaultColWidth="6.88671875" defaultRowHeight="12.75" customHeight="1" x14ac:dyDescent="0.25"/>
  <cols>
    <col min="1" max="1" width="56.33203125" customWidth="1"/>
    <col min="2" max="2" width="48.5546875" style="3" customWidth="1"/>
    <col min="3" max="3" width="10.6640625" style="3" customWidth="1"/>
    <col min="4" max="17" width="10.6640625" style="1" customWidth="1"/>
    <col min="18" max="18" width="12.109375" style="1" bestFit="1" customWidth="1"/>
    <col min="19" max="20" width="10.6640625" style="1" customWidth="1"/>
    <col min="21" max="29" width="10.6640625" customWidth="1"/>
    <col min="257" max="257" width="17.88671875" bestFit="1" customWidth="1"/>
    <col min="258" max="258" width="14.5546875" bestFit="1" customWidth="1"/>
    <col min="259" max="274" width="8.5546875" customWidth="1"/>
    <col min="275" max="285" width="10.6640625" customWidth="1"/>
    <col min="513" max="513" width="17.88671875" bestFit="1" customWidth="1"/>
    <col min="514" max="514" width="14.5546875" bestFit="1" customWidth="1"/>
    <col min="515" max="530" width="8.5546875" customWidth="1"/>
    <col min="531" max="541" width="10.6640625" customWidth="1"/>
    <col min="769" max="769" width="17.88671875" bestFit="1" customWidth="1"/>
    <col min="770" max="770" width="14.5546875" bestFit="1" customWidth="1"/>
    <col min="771" max="786" width="8.5546875" customWidth="1"/>
    <col min="787" max="797" width="10.6640625" customWidth="1"/>
    <col min="1025" max="1025" width="17.88671875" bestFit="1" customWidth="1"/>
    <col min="1026" max="1026" width="14.5546875" bestFit="1" customWidth="1"/>
    <col min="1027" max="1042" width="8.5546875" customWidth="1"/>
    <col min="1043" max="1053" width="10.6640625" customWidth="1"/>
    <col min="1281" max="1281" width="17.88671875" bestFit="1" customWidth="1"/>
    <col min="1282" max="1282" width="14.5546875" bestFit="1" customWidth="1"/>
    <col min="1283" max="1298" width="8.5546875" customWidth="1"/>
    <col min="1299" max="1309" width="10.6640625" customWidth="1"/>
    <col min="1537" max="1537" width="17.88671875" bestFit="1" customWidth="1"/>
    <col min="1538" max="1538" width="14.5546875" bestFit="1" customWidth="1"/>
    <col min="1539" max="1554" width="8.5546875" customWidth="1"/>
    <col min="1555" max="1565" width="10.6640625" customWidth="1"/>
    <col min="1793" max="1793" width="17.88671875" bestFit="1" customWidth="1"/>
    <col min="1794" max="1794" width="14.5546875" bestFit="1" customWidth="1"/>
    <col min="1795" max="1810" width="8.5546875" customWidth="1"/>
    <col min="1811" max="1821" width="10.6640625" customWidth="1"/>
    <col min="2049" max="2049" width="17.88671875" bestFit="1" customWidth="1"/>
    <col min="2050" max="2050" width="14.5546875" bestFit="1" customWidth="1"/>
    <col min="2051" max="2066" width="8.5546875" customWidth="1"/>
    <col min="2067" max="2077" width="10.6640625" customWidth="1"/>
    <col min="2305" max="2305" width="17.88671875" bestFit="1" customWidth="1"/>
    <col min="2306" max="2306" width="14.5546875" bestFit="1" customWidth="1"/>
    <col min="2307" max="2322" width="8.5546875" customWidth="1"/>
    <col min="2323" max="2333" width="10.6640625" customWidth="1"/>
    <col min="2561" max="2561" width="17.88671875" bestFit="1" customWidth="1"/>
    <col min="2562" max="2562" width="14.5546875" bestFit="1" customWidth="1"/>
    <col min="2563" max="2578" width="8.5546875" customWidth="1"/>
    <col min="2579" max="2589" width="10.6640625" customWidth="1"/>
    <col min="2817" max="2817" width="17.88671875" bestFit="1" customWidth="1"/>
    <col min="2818" max="2818" width="14.5546875" bestFit="1" customWidth="1"/>
    <col min="2819" max="2834" width="8.5546875" customWidth="1"/>
    <col min="2835" max="2845" width="10.6640625" customWidth="1"/>
    <col min="3073" max="3073" width="17.88671875" bestFit="1" customWidth="1"/>
    <col min="3074" max="3074" width="14.5546875" bestFit="1" customWidth="1"/>
    <col min="3075" max="3090" width="8.5546875" customWidth="1"/>
    <col min="3091" max="3101" width="10.6640625" customWidth="1"/>
    <col min="3329" max="3329" width="17.88671875" bestFit="1" customWidth="1"/>
    <col min="3330" max="3330" width="14.5546875" bestFit="1" customWidth="1"/>
    <col min="3331" max="3346" width="8.5546875" customWidth="1"/>
    <col min="3347" max="3357" width="10.6640625" customWidth="1"/>
    <col min="3585" max="3585" width="17.88671875" bestFit="1" customWidth="1"/>
    <col min="3586" max="3586" width="14.5546875" bestFit="1" customWidth="1"/>
    <col min="3587" max="3602" width="8.5546875" customWidth="1"/>
    <col min="3603" max="3613" width="10.6640625" customWidth="1"/>
    <col min="3841" max="3841" width="17.88671875" bestFit="1" customWidth="1"/>
    <col min="3842" max="3842" width="14.5546875" bestFit="1" customWidth="1"/>
    <col min="3843" max="3858" width="8.5546875" customWidth="1"/>
    <col min="3859" max="3869" width="10.6640625" customWidth="1"/>
    <col min="4097" max="4097" width="17.88671875" bestFit="1" customWidth="1"/>
    <col min="4098" max="4098" width="14.5546875" bestFit="1" customWidth="1"/>
    <col min="4099" max="4114" width="8.5546875" customWidth="1"/>
    <col min="4115" max="4125" width="10.6640625" customWidth="1"/>
    <col min="4353" max="4353" width="17.88671875" bestFit="1" customWidth="1"/>
    <col min="4354" max="4354" width="14.5546875" bestFit="1" customWidth="1"/>
    <col min="4355" max="4370" width="8.5546875" customWidth="1"/>
    <col min="4371" max="4381" width="10.6640625" customWidth="1"/>
    <col min="4609" max="4609" width="17.88671875" bestFit="1" customWidth="1"/>
    <col min="4610" max="4610" width="14.5546875" bestFit="1" customWidth="1"/>
    <col min="4611" max="4626" width="8.5546875" customWidth="1"/>
    <col min="4627" max="4637" width="10.6640625" customWidth="1"/>
    <col min="4865" max="4865" width="17.88671875" bestFit="1" customWidth="1"/>
    <col min="4866" max="4866" width="14.5546875" bestFit="1" customWidth="1"/>
    <col min="4867" max="4882" width="8.5546875" customWidth="1"/>
    <col min="4883" max="4893" width="10.6640625" customWidth="1"/>
    <col min="5121" max="5121" width="17.88671875" bestFit="1" customWidth="1"/>
    <col min="5122" max="5122" width="14.5546875" bestFit="1" customWidth="1"/>
    <col min="5123" max="5138" width="8.5546875" customWidth="1"/>
    <col min="5139" max="5149" width="10.6640625" customWidth="1"/>
    <col min="5377" max="5377" width="17.88671875" bestFit="1" customWidth="1"/>
    <col min="5378" max="5378" width="14.5546875" bestFit="1" customWidth="1"/>
    <col min="5379" max="5394" width="8.5546875" customWidth="1"/>
    <col min="5395" max="5405" width="10.6640625" customWidth="1"/>
    <col min="5633" max="5633" width="17.88671875" bestFit="1" customWidth="1"/>
    <col min="5634" max="5634" width="14.5546875" bestFit="1" customWidth="1"/>
    <col min="5635" max="5650" width="8.5546875" customWidth="1"/>
    <col min="5651" max="5661" width="10.6640625" customWidth="1"/>
    <col min="5889" max="5889" width="17.88671875" bestFit="1" customWidth="1"/>
    <col min="5890" max="5890" width="14.5546875" bestFit="1" customWidth="1"/>
    <col min="5891" max="5906" width="8.5546875" customWidth="1"/>
    <col min="5907" max="5917" width="10.6640625" customWidth="1"/>
    <col min="6145" max="6145" width="17.88671875" bestFit="1" customWidth="1"/>
    <col min="6146" max="6146" width="14.5546875" bestFit="1" customWidth="1"/>
    <col min="6147" max="6162" width="8.5546875" customWidth="1"/>
    <col min="6163" max="6173" width="10.6640625" customWidth="1"/>
    <col min="6401" max="6401" width="17.88671875" bestFit="1" customWidth="1"/>
    <col min="6402" max="6402" width="14.5546875" bestFit="1" customWidth="1"/>
    <col min="6403" max="6418" width="8.5546875" customWidth="1"/>
    <col min="6419" max="6429" width="10.6640625" customWidth="1"/>
    <col min="6657" max="6657" width="17.88671875" bestFit="1" customWidth="1"/>
    <col min="6658" max="6658" width="14.5546875" bestFit="1" customWidth="1"/>
    <col min="6659" max="6674" width="8.5546875" customWidth="1"/>
    <col min="6675" max="6685" width="10.6640625" customWidth="1"/>
    <col min="6913" max="6913" width="17.88671875" bestFit="1" customWidth="1"/>
    <col min="6914" max="6914" width="14.5546875" bestFit="1" customWidth="1"/>
    <col min="6915" max="6930" width="8.5546875" customWidth="1"/>
    <col min="6931" max="6941" width="10.6640625" customWidth="1"/>
    <col min="7169" max="7169" width="17.88671875" bestFit="1" customWidth="1"/>
    <col min="7170" max="7170" width="14.5546875" bestFit="1" customWidth="1"/>
    <col min="7171" max="7186" width="8.5546875" customWidth="1"/>
    <col min="7187" max="7197" width="10.6640625" customWidth="1"/>
    <col min="7425" max="7425" width="17.88671875" bestFit="1" customWidth="1"/>
    <col min="7426" max="7426" width="14.5546875" bestFit="1" customWidth="1"/>
    <col min="7427" max="7442" width="8.5546875" customWidth="1"/>
    <col min="7443" max="7453" width="10.6640625" customWidth="1"/>
    <col min="7681" max="7681" width="17.88671875" bestFit="1" customWidth="1"/>
    <col min="7682" max="7682" width="14.5546875" bestFit="1" customWidth="1"/>
    <col min="7683" max="7698" width="8.5546875" customWidth="1"/>
    <col min="7699" max="7709" width="10.6640625" customWidth="1"/>
    <col min="7937" max="7937" width="17.88671875" bestFit="1" customWidth="1"/>
    <col min="7938" max="7938" width="14.5546875" bestFit="1" customWidth="1"/>
    <col min="7939" max="7954" width="8.5546875" customWidth="1"/>
    <col min="7955" max="7965" width="10.6640625" customWidth="1"/>
    <col min="8193" max="8193" width="17.88671875" bestFit="1" customWidth="1"/>
    <col min="8194" max="8194" width="14.5546875" bestFit="1" customWidth="1"/>
    <col min="8195" max="8210" width="8.5546875" customWidth="1"/>
    <col min="8211" max="8221" width="10.6640625" customWidth="1"/>
    <col min="8449" max="8449" width="17.88671875" bestFit="1" customWidth="1"/>
    <col min="8450" max="8450" width="14.5546875" bestFit="1" customWidth="1"/>
    <col min="8451" max="8466" width="8.5546875" customWidth="1"/>
    <col min="8467" max="8477" width="10.6640625" customWidth="1"/>
    <col min="8705" max="8705" width="17.88671875" bestFit="1" customWidth="1"/>
    <col min="8706" max="8706" width="14.5546875" bestFit="1" customWidth="1"/>
    <col min="8707" max="8722" width="8.5546875" customWidth="1"/>
    <col min="8723" max="8733" width="10.6640625" customWidth="1"/>
    <col min="8961" max="8961" width="17.88671875" bestFit="1" customWidth="1"/>
    <col min="8962" max="8962" width="14.5546875" bestFit="1" customWidth="1"/>
    <col min="8963" max="8978" width="8.5546875" customWidth="1"/>
    <col min="8979" max="8989" width="10.6640625" customWidth="1"/>
    <col min="9217" max="9217" width="17.88671875" bestFit="1" customWidth="1"/>
    <col min="9218" max="9218" width="14.5546875" bestFit="1" customWidth="1"/>
    <col min="9219" max="9234" width="8.5546875" customWidth="1"/>
    <col min="9235" max="9245" width="10.6640625" customWidth="1"/>
    <col min="9473" max="9473" width="17.88671875" bestFit="1" customWidth="1"/>
    <col min="9474" max="9474" width="14.5546875" bestFit="1" customWidth="1"/>
    <col min="9475" max="9490" width="8.5546875" customWidth="1"/>
    <col min="9491" max="9501" width="10.6640625" customWidth="1"/>
    <col min="9729" max="9729" width="17.88671875" bestFit="1" customWidth="1"/>
    <col min="9730" max="9730" width="14.5546875" bestFit="1" customWidth="1"/>
    <col min="9731" max="9746" width="8.5546875" customWidth="1"/>
    <col min="9747" max="9757" width="10.6640625" customWidth="1"/>
    <col min="9985" max="9985" width="17.88671875" bestFit="1" customWidth="1"/>
    <col min="9986" max="9986" width="14.5546875" bestFit="1" customWidth="1"/>
    <col min="9987" max="10002" width="8.5546875" customWidth="1"/>
    <col min="10003" max="10013" width="10.6640625" customWidth="1"/>
    <col min="10241" max="10241" width="17.88671875" bestFit="1" customWidth="1"/>
    <col min="10242" max="10242" width="14.5546875" bestFit="1" customWidth="1"/>
    <col min="10243" max="10258" width="8.5546875" customWidth="1"/>
    <col min="10259" max="10269" width="10.6640625" customWidth="1"/>
    <col min="10497" max="10497" width="17.88671875" bestFit="1" customWidth="1"/>
    <col min="10498" max="10498" width="14.5546875" bestFit="1" customWidth="1"/>
    <col min="10499" max="10514" width="8.5546875" customWidth="1"/>
    <col min="10515" max="10525" width="10.6640625" customWidth="1"/>
    <col min="10753" max="10753" width="17.88671875" bestFit="1" customWidth="1"/>
    <col min="10754" max="10754" width="14.5546875" bestFit="1" customWidth="1"/>
    <col min="10755" max="10770" width="8.5546875" customWidth="1"/>
    <col min="10771" max="10781" width="10.6640625" customWidth="1"/>
    <col min="11009" max="11009" width="17.88671875" bestFit="1" customWidth="1"/>
    <col min="11010" max="11010" width="14.5546875" bestFit="1" customWidth="1"/>
    <col min="11011" max="11026" width="8.5546875" customWidth="1"/>
    <col min="11027" max="11037" width="10.6640625" customWidth="1"/>
    <col min="11265" max="11265" width="17.88671875" bestFit="1" customWidth="1"/>
    <col min="11266" max="11266" width="14.5546875" bestFit="1" customWidth="1"/>
    <col min="11267" max="11282" width="8.5546875" customWidth="1"/>
    <col min="11283" max="11293" width="10.6640625" customWidth="1"/>
    <col min="11521" max="11521" width="17.88671875" bestFit="1" customWidth="1"/>
    <col min="11522" max="11522" width="14.5546875" bestFit="1" customWidth="1"/>
    <col min="11523" max="11538" width="8.5546875" customWidth="1"/>
    <col min="11539" max="11549" width="10.6640625" customWidth="1"/>
    <col min="11777" max="11777" width="17.88671875" bestFit="1" customWidth="1"/>
    <col min="11778" max="11778" width="14.5546875" bestFit="1" customWidth="1"/>
    <col min="11779" max="11794" width="8.5546875" customWidth="1"/>
    <col min="11795" max="11805" width="10.6640625" customWidth="1"/>
    <col min="12033" max="12033" width="17.88671875" bestFit="1" customWidth="1"/>
    <col min="12034" max="12034" width="14.5546875" bestFit="1" customWidth="1"/>
    <col min="12035" max="12050" width="8.5546875" customWidth="1"/>
    <col min="12051" max="12061" width="10.6640625" customWidth="1"/>
    <col min="12289" max="12289" width="17.88671875" bestFit="1" customWidth="1"/>
    <col min="12290" max="12290" width="14.5546875" bestFit="1" customWidth="1"/>
    <col min="12291" max="12306" width="8.5546875" customWidth="1"/>
    <col min="12307" max="12317" width="10.6640625" customWidth="1"/>
    <col min="12545" max="12545" width="17.88671875" bestFit="1" customWidth="1"/>
    <col min="12546" max="12546" width="14.5546875" bestFit="1" customWidth="1"/>
    <col min="12547" max="12562" width="8.5546875" customWidth="1"/>
    <col min="12563" max="12573" width="10.6640625" customWidth="1"/>
    <col min="12801" max="12801" width="17.88671875" bestFit="1" customWidth="1"/>
    <col min="12802" max="12802" width="14.5546875" bestFit="1" customWidth="1"/>
    <col min="12803" max="12818" width="8.5546875" customWidth="1"/>
    <col min="12819" max="12829" width="10.6640625" customWidth="1"/>
    <col min="13057" max="13057" width="17.88671875" bestFit="1" customWidth="1"/>
    <col min="13058" max="13058" width="14.5546875" bestFit="1" customWidth="1"/>
    <col min="13059" max="13074" width="8.5546875" customWidth="1"/>
    <col min="13075" max="13085" width="10.6640625" customWidth="1"/>
    <col min="13313" max="13313" width="17.88671875" bestFit="1" customWidth="1"/>
    <col min="13314" max="13314" width="14.5546875" bestFit="1" customWidth="1"/>
    <col min="13315" max="13330" width="8.5546875" customWidth="1"/>
    <col min="13331" max="13341" width="10.6640625" customWidth="1"/>
    <col min="13569" max="13569" width="17.88671875" bestFit="1" customWidth="1"/>
    <col min="13570" max="13570" width="14.5546875" bestFit="1" customWidth="1"/>
    <col min="13571" max="13586" width="8.5546875" customWidth="1"/>
    <col min="13587" max="13597" width="10.6640625" customWidth="1"/>
    <col min="13825" max="13825" width="17.88671875" bestFit="1" customWidth="1"/>
    <col min="13826" max="13826" width="14.5546875" bestFit="1" customWidth="1"/>
    <col min="13827" max="13842" width="8.5546875" customWidth="1"/>
    <col min="13843" max="13853" width="10.6640625" customWidth="1"/>
    <col min="14081" max="14081" width="17.88671875" bestFit="1" customWidth="1"/>
    <col min="14082" max="14082" width="14.5546875" bestFit="1" customWidth="1"/>
    <col min="14083" max="14098" width="8.5546875" customWidth="1"/>
    <col min="14099" max="14109" width="10.6640625" customWidth="1"/>
    <col min="14337" max="14337" width="17.88671875" bestFit="1" customWidth="1"/>
    <col min="14338" max="14338" width="14.5546875" bestFit="1" customWidth="1"/>
    <col min="14339" max="14354" width="8.5546875" customWidth="1"/>
    <col min="14355" max="14365" width="10.6640625" customWidth="1"/>
    <col min="14593" max="14593" width="17.88671875" bestFit="1" customWidth="1"/>
    <col min="14594" max="14594" width="14.5546875" bestFit="1" customWidth="1"/>
    <col min="14595" max="14610" width="8.5546875" customWidth="1"/>
    <col min="14611" max="14621" width="10.6640625" customWidth="1"/>
    <col min="14849" max="14849" width="17.88671875" bestFit="1" customWidth="1"/>
    <col min="14850" max="14850" width="14.5546875" bestFit="1" customWidth="1"/>
    <col min="14851" max="14866" width="8.5546875" customWidth="1"/>
    <col min="14867" max="14877" width="10.6640625" customWidth="1"/>
    <col min="15105" max="15105" width="17.88671875" bestFit="1" customWidth="1"/>
    <col min="15106" max="15106" width="14.5546875" bestFit="1" customWidth="1"/>
    <col min="15107" max="15122" width="8.5546875" customWidth="1"/>
    <col min="15123" max="15133" width="10.6640625" customWidth="1"/>
    <col min="15361" max="15361" width="17.88671875" bestFit="1" customWidth="1"/>
    <col min="15362" max="15362" width="14.5546875" bestFit="1" customWidth="1"/>
    <col min="15363" max="15378" width="8.5546875" customWidth="1"/>
    <col min="15379" max="15389" width="10.6640625" customWidth="1"/>
    <col min="15617" max="15617" width="17.88671875" bestFit="1" customWidth="1"/>
    <col min="15618" max="15618" width="14.5546875" bestFit="1" customWidth="1"/>
    <col min="15619" max="15634" width="8.5546875" customWidth="1"/>
    <col min="15635" max="15645" width="10.6640625" customWidth="1"/>
    <col min="15873" max="15873" width="17.88671875" bestFit="1" customWidth="1"/>
    <col min="15874" max="15874" width="14.5546875" bestFit="1" customWidth="1"/>
    <col min="15875" max="15890" width="8.5546875" customWidth="1"/>
    <col min="15891" max="15901" width="10.6640625" customWidth="1"/>
    <col min="16129" max="16129" width="17.88671875" bestFit="1" customWidth="1"/>
    <col min="16130" max="16130" width="14.5546875" bestFit="1" customWidth="1"/>
    <col min="16131" max="16146" width="8.5546875" customWidth="1"/>
    <col min="16147" max="16157" width="10.6640625" customWidth="1"/>
  </cols>
  <sheetData>
    <row r="1" spans="1:20" ht="13.2" x14ac:dyDescent="0.25">
      <c r="A1" s="69" t="s">
        <v>54</v>
      </c>
      <c r="B1" s="69"/>
      <c r="C1" s="69"/>
    </row>
    <row r="2" spans="1:20" ht="366" customHeight="1" x14ac:dyDescent="0.25">
      <c r="A2" s="69"/>
      <c r="B2" s="69"/>
      <c r="C2" s="69"/>
    </row>
    <row r="3" spans="1:20" ht="16.2" thickBot="1" x14ac:dyDescent="0.3">
      <c r="A3" s="2" t="s">
        <v>0</v>
      </c>
    </row>
    <row r="4" spans="1:20" ht="13.5" customHeight="1" x14ac:dyDescent="0.25">
      <c r="A4" s="11" t="s">
        <v>34</v>
      </c>
      <c r="B4" s="9" t="s">
        <v>1</v>
      </c>
      <c r="C4" s="9">
        <v>2005</v>
      </c>
      <c r="D4" s="9">
        <v>2006</v>
      </c>
      <c r="E4" s="9">
        <v>2007</v>
      </c>
      <c r="F4" s="9">
        <v>2008</v>
      </c>
      <c r="G4" s="9">
        <v>2009</v>
      </c>
      <c r="H4" s="9">
        <v>2010</v>
      </c>
      <c r="I4" s="9">
        <v>2011</v>
      </c>
      <c r="J4" s="9">
        <v>2012</v>
      </c>
      <c r="K4" s="9">
        <v>2013</v>
      </c>
      <c r="L4" s="9">
        <v>2014</v>
      </c>
      <c r="M4" s="9">
        <v>2015</v>
      </c>
      <c r="N4" s="9">
        <v>2016</v>
      </c>
      <c r="O4" s="9">
        <v>2017</v>
      </c>
      <c r="P4" s="9">
        <v>2018</v>
      </c>
      <c r="Q4" s="9">
        <v>2019</v>
      </c>
      <c r="R4" s="10">
        <v>2020</v>
      </c>
      <c r="S4" s="10">
        <v>2021</v>
      </c>
      <c r="T4" s="10">
        <v>2022</v>
      </c>
    </row>
    <row r="5" spans="1:20" ht="13.5" customHeight="1" x14ac:dyDescent="0.25">
      <c r="A5" s="12" t="s">
        <v>2</v>
      </c>
      <c r="B5" s="5" t="s">
        <v>3</v>
      </c>
      <c r="C5" s="25">
        <v>34</v>
      </c>
      <c r="D5" s="25">
        <v>84</v>
      </c>
      <c r="E5" s="25">
        <v>148</v>
      </c>
      <c r="F5" s="25">
        <v>281</v>
      </c>
      <c r="G5" s="25">
        <v>581</v>
      </c>
      <c r="H5" s="25">
        <v>918</v>
      </c>
      <c r="I5" s="25">
        <v>1956</v>
      </c>
      <c r="J5" s="25">
        <v>3634</v>
      </c>
      <c r="K5" s="25">
        <v>5198</v>
      </c>
      <c r="L5" s="25">
        <v>7098</v>
      </c>
      <c r="M5" s="25">
        <v>9256</v>
      </c>
      <c r="N5" s="25">
        <v>11103</v>
      </c>
      <c r="O5" s="25">
        <v>11478</v>
      </c>
      <c r="P5" s="25">
        <v>11591</v>
      </c>
      <c r="Q5" s="25">
        <v>11631</v>
      </c>
      <c r="R5" s="26">
        <v>11637</v>
      </c>
      <c r="S5" s="26">
        <v>11635</v>
      </c>
      <c r="T5" s="26">
        <v>11651</v>
      </c>
    </row>
    <row r="6" spans="1:20" ht="13.5" customHeight="1" x14ac:dyDescent="0.25">
      <c r="A6" s="12" t="s">
        <v>4</v>
      </c>
      <c r="B6" s="5" t="s">
        <v>3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195</v>
      </c>
      <c r="O6" s="25">
        <v>384</v>
      </c>
      <c r="P6" s="25">
        <v>618</v>
      </c>
      <c r="Q6" s="25">
        <f>942+1</f>
        <v>943</v>
      </c>
      <c r="R6" s="26">
        <v>1218</v>
      </c>
      <c r="S6" s="26">
        <v>1390</v>
      </c>
      <c r="T6" s="26">
        <v>1456</v>
      </c>
    </row>
    <row r="7" spans="1:20" ht="13.5" customHeight="1" x14ac:dyDescent="0.25">
      <c r="A7" s="12" t="s">
        <v>5</v>
      </c>
      <c r="B7" s="5" t="s">
        <v>3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2</v>
      </c>
      <c r="O7" s="25">
        <v>77</v>
      </c>
      <c r="P7" s="25">
        <v>131</v>
      </c>
      <c r="Q7" s="25">
        <v>283</v>
      </c>
      <c r="R7" s="26">
        <v>430</v>
      </c>
      <c r="S7" s="26">
        <v>545</v>
      </c>
      <c r="T7" s="26">
        <v>578</v>
      </c>
    </row>
    <row r="8" spans="1:20" ht="13.5" customHeight="1" x14ac:dyDescent="0.25">
      <c r="A8" s="12" t="s">
        <v>31</v>
      </c>
      <c r="B8" s="5" t="s">
        <v>3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47</v>
      </c>
      <c r="R8" s="26">
        <v>274</v>
      </c>
      <c r="S8" s="26">
        <v>438</v>
      </c>
      <c r="T8" s="26">
        <v>656</v>
      </c>
    </row>
    <row r="9" spans="1:20" ht="13.5" customHeight="1" x14ac:dyDescent="0.25">
      <c r="A9" s="12" t="s">
        <v>30</v>
      </c>
      <c r="B9" s="5" t="s">
        <v>3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2</v>
      </c>
      <c r="R9" s="26">
        <v>179</v>
      </c>
      <c r="S9" s="26">
        <v>401</v>
      </c>
      <c r="T9" s="26">
        <v>667</v>
      </c>
    </row>
    <row r="10" spans="1:20" ht="13.5" customHeight="1" x14ac:dyDescent="0.25">
      <c r="A10" s="12" t="s">
        <v>29</v>
      </c>
      <c r="B10" s="5" t="s">
        <v>3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17</v>
      </c>
      <c r="R10" s="26">
        <v>89</v>
      </c>
      <c r="S10" s="26">
        <v>212</v>
      </c>
      <c r="T10" s="26">
        <v>263</v>
      </c>
    </row>
    <row r="11" spans="1:20" ht="13.5" customHeight="1" x14ac:dyDescent="0.25">
      <c r="A11" s="12" t="s">
        <v>7</v>
      </c>
      <c r="B11" s="5" t="s">
        <v>3</v>
      </c>
      <c r="C11" s="25">
        <v>0</v>
      </c>
      <c r="D11" s="25">
        <v>0</v>
      </c>
      <c r="E11" s="25">
        <v>0</v>
      </c>
      <c r="F11" s="25">
        <v>0</v>
      </c>
      <c r="G11" s="25">
        <v>2</v>
      </c>
      <c r="H11" s="25">
        <v>2</v>
      </c>
      <c r="I11" s="25">
        <v>2</v>
      </c>
      <c r="J11" s="25">
        <v>11</v>
      </c>
      <c r="K11" s="25">
        <v>13</v>
      </c>
      <c r="L11" s="25">
        <v>17</v>
      </c>
      <c r="M11" s="25">
        <v>20</v>
      </c>
      <c r="N11" s="25">
        <v>27</v>
      </c>
      <c r="O11" s="25">
        <v>34</v>
      </c>
      <c r="P11" s="25">
        <v>38</v>
      </c>
      <c r="Q11" s="25">
        <v>46</v>
      </c>
      <c r="R11" s="26">
        <v>47</v>
      </c>
      <c r="S11" s="26">
        <v>46</v>
      </c>
      <c r="T11" s="26">
        <v>66</v>
      </c>
    </row>
    <row r="12" spans="1:20" s="4" customFormat="1" ht="14.25" customHeight="1" x14ac:dyDescent="0.25">
      <c r="A12" s="14" t="s">
        <v>8</v>
      </c>
      <c r="B12" s="6" t="s">
        <v>3</v>
      </c>
      <c r="C12" s="25">
        <v>0</v>
      </c>
      <c r="D12" s="25">
        <v>0</v>
      </c>
      <c r="E12" s="25">
        <v>0</v>
      </c>
      <c r="F12" s="27">
        <v>2</v>
      </c>
      <c r="G12" s="27">
        <v>4</v>
      </c>
      <c r="H12" s="27">
        <v>6</v>
      </c>
      <c r="I12" s="27">
        <v>7</v>
      </c>
      <c r="J12" s="27">
        <v>7</v>
      </c>
      <c r="K12" s="27">
        <v>8</v>
      </c>
      <c r="L12" s="27">
        <v>8</v>
      </c>
      <c r="M12" s="27">
        <v>10</v>
      </c>
      <c r="N12" s="27">
        <v>13</v>
      </c>
      <c r="O12" s="27">
        <v>13</v>
      </c>
      <c r="P12" s="27">
        <v>15</v>
      </c>
      <c r="Q12" s="27">
        <v>18</v>
      </c>
      <c r="R12" s="28">
        <v>19</v>
      </c>
      <c r="S12" s="28">
        <v>19</v>
      </c>
      <c r="T12" s="28">
        <v>19</v>
      </c>
    </row>
    <row r="13" spans="1:20" s="4" customFormat="1" ht="14.25" customHeight="1" x14ac:dyDescent="0.25">
      <c r="A13" s="12" t="s">
        <v>18</v>
      </c>
      <c r="B13" s="5" t="s">
        <v>10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6">
        <v>0</v>
      </c>
      <c r="S13" s="26">
        <v>0</v>
      </c>
      <c r="T13" s="26">
        <v>0</v>
      </c>
    </row>
    <row r="14" spans="1:20" s="4" customFormat="1" ht="14.25" customHeight="1" x14ac:dyDescent="0.25">
      <c r="A14" s="14" t="s">
        <v>19</v>
      </c>
      <c r="B14" s="5" t="s">
        <v>10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6">
        <v>0</v>
      </c>
      <c r="S14" s="26">
        <v>0</v>
      </c>
      <c r="T14" s="26">
        <v>0</v>
      </c>
    </row>
    <row r="15" spans="1:20" ht="12.75" customHeight="1" x14ac:dyDescent="0.25">
      <c r="A15" s="12" t="s">
        <v>9</v>
      </c>
      <c r="B15" s="5" t="s">
        <v>10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3</v>
      </c>
      <c r="L15" s="25">
        <v>4</v>
      </c>
      <c r="M15" s="25">
        <v>4</v>
      </c>
      <c r="N15" s="25">
        <v>4</v>
      </c>
      <c r="O15" s="25">
        <v>3</v>
      </c>
      <c r="P15" s="25">
        <v>12</v>
      </c>
      <c r="Q15" s="25">
        <v>29</v>
      </c>
      <c r="R15" s="26">
        <v>29</v>
      </c>
      <c r="S15" s="26">
        <v>29</v>
      </c>
      <c r="T15" s="26">
        <v>43</v>
      </c>
    </row>
    <row r="16" spans="1:20" ht="12.75" customHeight="1" x14ac:dyDescent="0.25">
      <c r="A16" s="12" t="s">
        <v>11</v>
      </c>
      <c r="B16" s="5" t="s">
        <v>10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6">
        <v>2</v>
      </c>
      <c r="S16" s="26">
        <v>38</v>
      </c>
      <c r="T16" s="26">
        <v>312</v>
      </c>
    </row>
    <row r="17" spans="1:27" ht="12.75" customHeight="1" x14ac:dyDescent="0.25">
      <c r="A17" s="12" t="s">
        <v>12</v>
      </c>
      <c r="B17" s="5" t="s">
        <v>13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6">
        <v>1</v>
      </c>
      <c r="S17" s="26">
        <v>1</v>
      </c>
      <c r="T17" s="26">
        <v>1</v>
      </c>
    </row>
    <row r="18" spans="1:27" ht="12.75" customHeight="1" x14ac:dyDescent="0.25">
      <c r="A18" s="12" t="s">
        <v>32</v>
      </c>
      <c r="B18" s="52"/>
      <c r="C18" s="17"/>
      <c r="D18" s="17"/>
      <c r="E18" s="17"/>
      <c r="F18" s="17"/>
      <c r="G18" s="17"/>
      <c r="H18" s="17"/>
      <c r="I18" s="17"/>
      <c r="J18" s="8">
        <f>J37</f>
        <v>5.2987435071530135E-2</v>
      </c>
      <c r="K18" s="8">
        <f t="shared" ref="K18:R18" si="0">K37</f>
        <v>7.5278582652193338E-2</v>
      </c>
      <c r="L18" s="8">
        <f t="shared" si="0"/>
        <v>0.10206507418227645</v>
      </c>
      <c r="M18" s="8">
        <f t="shared" si="0"/>
        <v>0.13211974685344521</v>
      </c>
      <c r="N18" s="8">
        <f t="shared" si="0"/>
        <v>0.16057071679311516</v>
      </c>
      <c r="O18" s="8">
        <f t="shared" si="0"/>
        <v>0.16856002024576106</v>
      </c>
      <c r="P18" s="8">
        <f t="shared" si="0"/>
        <v>0.17314295285151998</v>
      </c>
      <c r="Q18" s="8">
        <f t="shared" si="0"/>
        <v>0.18006502040533998</v>
      </c>
      <c r="R18" s="13">
        <f t="shared" si="0"/>
        <v>0.19053678694087545</v>
      </c>
      <c r="S18" s="13">
        <f t="shared" ref="S18:T18" si="1">S37</f>
        <v>0.20054642580434695</v>
      </c>
      <c r="T18" s="13">
        <f t="shared" si="1"/>
        <v>0.2131423300233328</v>
      </c>
    </row>
    <row r="19" spans="1:27" s="7" customFormat="1" ht="31.5" customHeight="1" x14ac:dyDescent="0.25">
      <c r="A19" s="83" t="s">
        <v>14</v>
      </c>
      <c r="B19" s="84"/>
      <c r="C19" s="21">
        <f>SUM(C5:C17)</f>
        <v>34</v>
      </c>
      <c r="D19" s="21">
        <f t="shared" ref="D19:R19" si="2">SUM(D5:D17)</f>
        <v>84</v>
      </c>
      <c r="E19" s="21">
        <f t="shared" si="2"/>
        <v>148</v>
      </c>
      <c r="F19" s="21">
        <f t="shared" si="2"/>
        <v>283</v>
      </c>
      <c r="G19" s="21">
        <f t="shared" si="2"/>
        <v>587</v>
      </c>
      <c r="H19" s="21">
        <f t="shared" si="2"/>
        <v>926</v>
      </c>
      <c r="I19" s="21">
        <f t="shared" si="2"/>
        <v>1965</v>
      </c>
      <c r="J19" s="21">
        <f t="shared" si="2"/>
        <v>3652</v>
      </c>
      <c r="K19" s="21">
        <f t="shared" si="2"/>
        <v>5222</v>
      </c>
      <c r="L19" s="21">
        <f t="shared" si="2"/>
        <v>7127</v>
      </c>
      <c r="M19" s="21">
        <f t="shared" si="2"/>
        <v>9290</v>
      </c>
      <c r="N19" s="21">
        <f t="shared" si="2"/>
        <v>11344</v>
      </c>
      <c r="O19" s="21">
        <f t="shared" si="2"/>
        <v>11989</v>
      </c>
      <c r="P19" s="21">
        <f t="shared" si="2"/>
        <v>12405</v>
      </c>
      <c r="Q19" s="21">
        <f t="shared" si="2"/>
        <v>13016</v>
      </c>
      <c r="R19" s="22">
        <f t="shared" si="2"/>
        <v>13925</v>
      </c>
      <c r="S19" s="22">
        <f t="shared" ref="S19:T19" si="3">SUM(S5:S17)</f>
        <v>14754</v>
      </c>
      <c r="T19" s="22">
        <f t="shared" si="3"/>
        <v>15712</v>
      </c>
    </row>
    <row r="20" spans="1:27" s="7" customFormat="1" ht="35.25" customHeight="1" thickBot="1" x14ac:dyDescent="0.3">
      <c r="A20" s="81" t="s">
        <v>15</v>
      </c>
      <c r="B20" s="82"/>
      <c r="C20" s="74"/>
      <c r="D20" s="74"/>
      <c r="E20" s="74"/>
      <c r="F20" s="74"/>
      <c r="G20" s="74"/>
      <c r="H20" s="74"/>
      <c r="I20" s="74"/>
      <c r="J20" s="23">
        <v>68922</v>
      </c>
      <c r="K20" s="23">
        <v>69369</v>
      </c>
      <c r="L20" s="23">
        <v>69828</v>
      </c>
      <c r="M20" s="23">
        <v>70315</v>
      </c>
      <c r="N20" s="23">
        <v>70648</v>
      </c>
      <c r="O20" s="23">
        <v>71126</v>
      </c>
      <c r="P20" s="23">
        <v>71646</v>
      </c>
      <c r="Q20" s="23">
        <v>72285</v>
      </c>
      <c r="R20" s="24">
        <v>73083</v>
      </c>
      <c r="S20" s="24">
        <v>73569</v>
      </c>
      <c r="T20" s="24">
        <v>73716</v>
      </c>
    </row>
    <row r="22" spans="1:27" ht="12.75" customHeight="1" thickBot="1" x14ac:dyDescent="0.3"/>
    <row r="23" spans="1:27" ht="18" customHeight="1" x14ac:dyDescent="0.25">
      <c r="A23" s="11" t="s">
        <v>34</v>
      </c>
      <c r="B23" s="9" t="s">
        <v>1</v>
      </c>
      <c r="C23" s="9">
        <v>2005</v>
      </c>
      <c r="D23" s="9">
        <v>2006</v>
      </c>
      <c r="E23" s="9">
        <v>2007</v>
      </c>
      <c r="F23" s="9">
        <v>2008</v>
      </c>
      <c r="G23" s="9">
        <v>2009</v>
      </c>
      <c r="H23" s="9">
        <v>2010</v>
      </c>
      <c r="I23" s="9">
        <v>2011</v>
      </c>
      <c r="J23" s="9">
        <v>2012</v>
      </c>
      <c r="K23" s="9">
        <v>2013</v>
      </c>
      <c r="L23" s="9">
        <v>2014</v>
      </c>
      <c r="M23" s="9">
        <v>2015</v>
      </c>
      <c r="N23" s="9">
        <v>2016</v>
      </c>
      <c r="O23" s="9">
        <v>2017</v>
      </c>
      <c r="P23" s="9">
        <v>2018</v>
      </c>
      <c r="Q23" s="9">
        <v>2019</v>
      </c>
      <c r="R23" s="10">
        <v>2020</v>
      </c>
      <c r="S23" s="10">
        <v>2021</v>
      </c>
      <c r="T23" s="10">
        <v>2022</v>
      </c>
      <c r="U23" s="1"/>
      <c r="V23" s="1"/>
      <c r="W23" s="1"/>
      <c r="X23" s="1"/>
      <c r="Y23" s="1"/>
      <c r="Z23" s="1"/>
      <c r="AA23" s="1"/>
    </row>
    <row r="24" spans="1:27" ht="12.75" customHeight="1" x14ac:dyDescent="0.25">
      <c r="A24" s="12" t="s">
        <v>2</v>
      </c>
      <c r="B24" s="5" t="s">
        <v>3</v>
      </c>
      <c r="C24" s="17"/>
      <c r="D24" s="17"/>
      <c r="E24" s="17"/>
      <c r="F24" s="17"/>
      <c r="G24" s="17"/>
      <c r="H24" s="17"/>
      <c r="I24" s="17"/>
      <c r="J24" s="34">
        <f>J5/J20</f>
        <v>5.2726270276544501E-2</v>
      </c>
      <c r="K24" s="34">
        <f t="shared" ref="K24:R24" si="4">K5/K20</f>
        <v>7.4932606784010147E-2</v>
      </c>
      <c r="L24" s="34">
        <f t="shared" si="4"/>
        <v>0.1016497680013748</v>
      </c>
      <c r="M24" s="34">
        <f t="shared" si="4"/>
        <v>0.13163620849036478</v>
      </c>
      <c r="N24" s="34">
        <f t="shared" si="4"/>
        <v>0.15715943834220361</v>
      </c>
      <c r="O24" s="34">
        <f t="shared" si="4"/>
        <v>0.1613755869864747</v>
      </c>
      <c r="P24" s="34">
        <f t="shared" si="4"/>
        <v>0.16178153700136783</v>
      </c>
      <c r="Q24" s="34">
        <f t="shared" si="4"/>
        <v>0.16090475202324134</v>
      </c>
      <c r="R24" s="35">
        <f t="shared" si="4"/>
        <v>0.15922991667008743</v>
      </c>
      <c r="S24" s="35">
        <f t="shared" ref="S24:T24" si="5">S5/S20</f>
        <v>0.15815085158150852</v>
      </c>
      <c r="T24" s="35">
        <f t="shared" si="5"/>
        <v>0.15805252591025015</v>
      </c>
      <c r="U24" s="1"/>
      <c r="V24" s="1"/>
      <c r="W24" s="1"/>
      <c r="X24" s="1"/>
      <c r="Y24" s="1"/>
      <c r="Z24" s="1"/>
      <c r="AA24" s="1"/>
    </row>
    <row r="25" spans="1:27" s="1" customFormat="1" ht="12.75" customHeight="1" x14ac:dyDescent="0.25">
      <c r="A25" s="12" t="s">
        <v>4</v>
      </c>
      <c r="B25" s="5" t="s">
        <v>3</v>
      </c>
      <c r="C25" s="17"/>
      <c r="D25" s="17"/>
      <c r="E25" s="17"/>
      <c r="F25" s="17"/>
      <c r="G25" s="17"/>
      <c r="H25" s="17"/>
      <c r="I25" s="17"/>
      <c r="J25" s="34">
        <f>J6/J20</f>
        <v>0</v>
      </c>
      <c r="K25" s="34">
        <f t="shared" ref="K25:R25" si="6">K6/K20</f>
        <v>0</v>
      </c>
      <c r="L25" s="34">
        <f t="shared" si="6"/>
        <v>0</v>
      </c>
      <c r="M25" s="34">
        <f t="shared" si="6"/>
        <v>0</v>
      </c>
      <c r="N25" s="34">
        <f t="shared" si="6"/>
        <v>2.7601630619408899E-3</v>
      </c>
      <c r="O25" s="34">
        <f t="shared" si="6"/>
        <v>5.3988696116750558E-3</v>
      </c>
      <c r="P25" s="34">
        <f t="shared" si="6"/>
        <v>8.6257432375847921E-3</v>
      </c>
      <c r="Q25" s="34">
        <f t="shared" si="6"/>
        <v>1.304558345438196E-2</v>
      </c>
      <c r="R25" s="35">
        <f t="shared" si="6"/>
        <v>1.6665982513033126E-2</v>
      </c>
      <c r="S25" s="35">
        <f t="shared" ref="S25:T25" si="7">S6/S20</f>
        <v>1.8893827563239953E-2</v>
      </c>
      <c r="T25" s="35">
        <f t="shared" si="7"/>
        <v>1.9751478647783385E-2</v>
      </c>
    </row>
    <row r="26" spans="1:27" s="1" customFormat="1" ht="12.75" customHeight="1" x14ac:dyDescent="0.25">
      <c r="A26" s="12" t="s">
        <v>5</v>
      </c>
      <c r="B26" s="5" t="s">
        <v>3</v>
      </c>
      <c r="C26" s="17"/>
      <c r="D26" s="17"/>
      <c r="E26" s="17"/>
      <c r="F26" s="17"/>
      <c r="G26" s="17"/>
      <c r="H26" s="17"/>
      <c r="I26" s="17"/>
      <c r="J26" s="34">
        <f>J7/J20</f>
        <v>0</v>
      </c>
      <c r="K26" s="34">
        <f t="shared" ref="K26:R26" si="8">K7/K20</f>
        <v>0</v>
      </c>
      <c r="L26" s="34">
        <f t="shared" si="8"/>
        <v>0</v>
      </c>
      <c r="M26" s="34">
        <f t="shared" si="8"/>
        <v>0</v>
      </c>
      <c r="N26" s="34">
        <f t="shared" si="8"/>
        <v>2.8309364737855281E-5</v>
      </c>
      <c r="O26" s="34">
        <f t="shared" si="8"/>
        <v>1.0825858335910918E-3</v>
      </c>
      <c r="P26" s="34">
        <f t="shared" si="8"/>
        <v>1.828434246154705E-3</v>
      </c>
      <c r="Q26" s="34">
        <f t="shared" si="8"/>
        <v>3.9150584491941618E-3</v>
      </c>
      <c r="R26" s="35">
        <f t="shared" si="8"/>
        <v>5.8837212484435502E-3</v>
      </c>
      <c r="S26" s="35">
        <f t="shared" ref="S26:T26" si="9">S7/S20</f>
        <v>7.4080115265940816E-3</v>
      </c>
      <c r="T26" s="35">
        <f t="shared" si="9"/>
        <v>7.8409029247381839E-3</v>
      </c>
    </row>
    <row r="27" spans="1:27" s="1" customFormat="1" ht="12.75" customHeight="1" x14ac:dyDescent="0.25">
      <c r="A27" s="12" t="s">
        <v>31</v>
      </c>
      <c r="B27" s="5" t="s">
        <v>3</v>
      </c>
      <c r="C27" s="17"/>
      <c r="D27" s="17"/>
      <c r="E27" s="17"/>
      <c r="F27" s="17"/>
      <c r="G27" s="17"/>
      <c r="H27" s="17"/>
      <c r="I27" s="17"/>
      <c r="J27" s="34">
        <f>J8/J20</f>
        <v>0</v>
      </c>
      <c r="K27" s="34">
        <f t="shared" ref="K27:R27" si="10">K8/K20</f>
        <v>0</v>
      </c>
      <c r="L27" s="34">
        <f t="shared" si="10"/>
        <v>0</v>
      </c>
      <c r="M27" s="34">
        <f t="shared" si="10"/>
        <v>0</v>
      </c>
      <c r="N27" s="34">
        <f t="shared" si="10"/>
        <v>0</v>
      </c>
      <c r="O27" s="34">
        <f t="shared" si="10"/>
        <v>0</v>
      </c>
      <c r="P27" s="34">
        <f t="shared" si="10"/>
        <v>0</v>
      </c>
      <c r="Q27" s="34">
        <f t="shared" si="10"/>
        <v>6.5020405339973714E-4</v>
      </c>
      <c r="R27" s="35">
        <f t="shared" si="10"/>
        <v>3.7491619117989137E-3</v>
      </c>
      <c r="S27" s="35">
        <f t="shared" ref="S27:T27" si="11">S8/S20</f>
        <v>5.9535945846756104E-3</v>
      </c>
      <c r="T27" s="35">
        <f t="shared" si="11"/>
        <v>8.8990178522980086E-3</v>
      </c>
    </row>
    <row r="28" spans="1:27" s="1" customFormat="1" ht="12.75" customHeight="1" x14ac:dyDescent="0.25">
      <c r="A28" s="12" t="s">
        <v>30</v>
      </c>
      <c r="B28" s="5" t="s">
        <v>3</v>
      </c>
      <c r="C28" s="17"/>
      <c r="D28" s="17"/>
      <c r="E28" s="17"/>
      <c r="F28" s="17"/>
      <c r="G28" s="17"/>
      <c r="H28" s="17"/>
      <c r="I28" s="17"/>
      <c r="J28" s="34">
        <f>J9/J20</f>
        <v>0</v>
      </c>
      <c r="K28" s="34">
        <f t="shared" ref="K28:R28" si="12">K9/K20</f>
        <v>0</v>
      </c>
      <c r="L28" s="34">
        <f t="shared" si="12"/>
        <v>0</v>
      </c>
      <c r="M28" s="34">
        <f t="shared" si="12"/>
        <v>0</v>
      </c>
      <c r="N28" s="34">
        <f t="shared" si="12"/>
        <v>0</v>
      </c>
      <c r="O28" s="34">
        <f t="shared" si="12"/>
        <v>0</v>
      </c>
      <c r="P28" s="34">
        <f t="shared" si="12"/>
        <v>0</v>
      </c>
      <c r="Q28" s="34">
        <f t="shared" si="12"/>
        <v>2.7668257591478177E-5</v>
      </c>
      <c r="R28" s="35">
        <f t="shared" si="12"/>
        <v>2.4492700080730127E-3</v>
      </c>
      <c r="S28" s="35">
        <f t="shared" ref="S28:T28" si="13">S9/S20</f>
        <v>5.4506653617692235E-3</v>
      </c>
      <c r="T28" s="35">
        <f t="shared" si="13"/>
        <v>9.0482391882359316E-3</v>
      </c>
    </row>
    <row r="29" spans="1:27" s="1" customFormat="1" ht="12.75" customHeight="1" x14ac:dyDescent="0.25">
      <c r="A29" s="12" t="s">
        <v>29</v>
      </c>
      <c r="B29" s="5" t="s">
        <v>3</v>
      </c>
      <c r="C29" s="17"/>
      <c r="D29" s="17"/>
      <c r="E29" s="17"/>
      <c r="F29" s="17"/>
      <c r="G29" s="17"/>
      <c r="H29" s="17"/>
      <c r="I29" s="17"/>
      <c r="J29" s="34">
        <f>J10/J20</f>
        <v>0</v>
      </c>
      <c r="K29" s="34">
        <f t="shared" ref="K29:R29" si="14">K10/K20</f>
        <v>0</v>
      </c>
      <c r="L29" s="34">
        <f t="shared" si="14"/>
        <v>0</v>
      </c>
      <c r="M29" s="34">
        <f t="shared" si="14"/>
        <v>0</v>
      </c>
      <c r="N29" s="34">
        <f t="shared" si="14"/>
        <v>0</v>
      </c>
      <c r="O29" s="34">
        <f t="shared" si="14"/>
        <v>0</v>
      </c>
      <c r="P29" s="34">
        <f t="shared" si="14"/>
        <v>0</v>
      </c>
      <c r="Q29" s="34">
        <f t="shared" si="14"/>
        <v>2.3518018952756449E-4</v>
      </c>
      <c r="R29" s="35">
        <f t="shared" si="14"/>
        <v>1.217793467701107E-3</v>
      </c>
      <c r="S29" s="35">
        <f t="shared" ref="S29:T29" si="15">S10/S20</f>
        <v>2.8816485204365971E-3</v>
      </c>
      <c r="T29" s="35">
        <f t="shared" si="15"/>
        <v>3.5677464865158173E-3</v>
      </c>
    </row>
    <row r="30" spans="1:27" s="1" customFormat="1" ht="12.75" customHeight="1" x14ac:dyDescent="0.25">
      <c r="A30" s="12" t="s">
        <v>7</v>
      </c>
      <c r="B30" s="5" t="s">
        <v>3</v>
      </c>
      <c r="C30" s="17"/>
      <c r="D30" s="17"/>
      <c r="E30" s="17"/>
      <c r="F30" s="17"/>
      <c r="G30" s="17"/>
      <c r="H30" s="17"/>
      <c r="I30" s="17"/>
      <c r="J30" s="34">
        <f>J11/J20</f>
        <v>1.5960070804677752E-4</v>
      </c>
      <c r="K30" s="34">
        <f t="shared" ref="K30:R30" si="16">K11/K20</f>
        <v>1.8740359526589687E-4</v>
      </c>
      <c r="L30" s="34">
        <f t="shared" si="16"/>
        <v>2.4345534742510169E-4</v>
      </c>
      <c r="M30" s="34">
        <f t="shared" si="16"/>
        <v>2.8443433122377873E-4</v>
      </c>
      <c r="N30" s="34">
        <f t="shared" si="16"/>
        <v>3.821764239610463E-4</v>
      </c>
      <c r="O30" s="34">
        <f t="shared" si="16"/>
        <v>4.7802491353372888E-4</v>
      </c>
      <c r="P30" s="34">
        <f t="shared" si="16"/>
        <v>5.3038550651815877E-4</v>
      </c>
      <c r="Q30" s="34">
        <f t="shared" si="16"/>
        <v>6.3636992460399809E-4</v>
      </c>
      <c r="R30" s="35">
        <f t="shared" si="16"/>
        <v>6.4310441552755087E-4</v>
      </c>
      <c r="S30" s="35">
        <f t="shared" ref="S30:T30" si="17">S11/S20</f>
        <v>6.2526335820794088E-4</v>
      </c>
      <c r="T30" s="35">
        <f t="shared" si="17"/>
        <v>8.9532801562754356E-4</v>
      </c>
    </row>
    <row r="31" spans="1:27" s="1" customFormat="1" ht="12.75" customHeight="1" x14ac:dyDescent="0.25">
      <c r="A31" s="14" t="s">
        <v>8</v>
      </c>
      <c r="B31" s="6" t="s">
        <v>3</v>
      </c>
      <c r="C31" s="17"/>
      <c r="D31" s="17"/>
      <c r="E31" s="17"/>
      <c r="F31" s="17"/>
      <c r="G31" s="17"/>
      <c r="H31" s="17"/>
      <c r="I31" s="17"/>
      <c r="J31" s="40">
        <f>J12/J20</f>
        <v>1.0156408693885842E-4</v>
      </c>
      <c r="K31" s="40">
        <f t="shared" ref="K31:R31" si="18">K12/K20</f>
        <v>1.1532528939439808E-4</v>
      </c>
      <c r="L31" s="40">
        <f t="shared" si="18"/>
        <v>1.1456722231769491E-4</v>
      </c>
      <c r="M31" s="40">
        <f t="shared" si="18"/>
        <v>1.4221716561188937E-4</v>
      </c>
      <c r="N31" s="40">
        <f t="shared" si="18"/>
        <v>1.8401087079605933E-4</v>
      </c>
      <c r="O31" s="40">
        <f t="shared" si="18"/>
        <v>1.8277423164524928E-4</v>
      </c>
      <c r="P31" s="40">
        <f t="shared" si="18"/>
        <v>2.0936269994137845E-4</v>
      </c>
      <c r="Q31" s="40">
        <f t="shared" si="18"/>
        <v>2.4901431832330357E-4</v>
      </c>
      <c r="R31" s="41">
        <f t="shared" si="18"/>
        <v>2.5997838074518013E-4</v>
      </c>
      <c r="S31" s="41">
        <f t="shared" ref="S31:T31" si="19">S12/S20</f>
        <v>2.5826095230327992E-4</v>
      </c>
      <c r="T31" s="41">
        <f t="shared" si="19"/>
        <v>2.5774594389277767E-4</v>
      </c>
    </row>
    <row r="32" spans="1:27" s="1" customFormat="1" ht="12.75" customHeight="1" x14ac:dyDescent="0.25">
      <c r="A32" s="12" t="s">
        <v>18</v>
      </c>
      <c r="B32" s="5" t="s">
        <v>10</v>
      </c>
      <c r="C32" s="17"/>
      <c r="D32" s="17"/>
      <c r="E32" s="17"/>
      <c r="F32" s="17"/>
      <c r="G32" s="17"/>
      <c r="H32" s="17"/>
      <c r="I32" s="17"/>
      <c r="J32" s="40">
        <f>J13/J20</f>
        <v>0</v>
      </c>
      <c r="K32" s="40">
        <f t="shared" ref="K32:R32" si="20">K13/K20</f>
        <v>0</v>
      </c>
      <c r="L32" s="40">
        <f t="shared" si="20"/>
        <v>0</v>
      </c>
      <c r="M32" s="40">
        <f t="shared" si="20"/>
        <v>0</v>
      </c>
      <c r="N32" s="40">
        <f t="shared" si="20"/>
        <v>0</v>
      </c>
      <c r="O32" s="40">
        <f t="shared" si="20"/>
        <v>0</v>
      </c>
      <c r="P32" s="40">
        <f t="shared" si="20"/>
        <v>0</v>
      </c>
      <c r="Q32" s="40">
        <f t="shared" si="20"/>
        <v>0</v>
      </c>
      <c r="R32" s="41">
        <f t="shared" si="20"/>
        <v>0</v>
      </c>
      <c r="S32" s="41">
        <f t="shared" ref="S32:T32" si="21">S13/S20</f>
        <v>0</v>
      </c>
      <c r="T32" s="41">
        <f t="shared" si="21"/>
        <v>0</v>
      </c>
    </row>
    <row r="33" spans="1:20" s="1" customFormat="1" ht="12.75" customHeight="1" x14ac:dyDescent="0.25">
      <c r="A33" s="14" t="s">
        <v>19</v>
      </c>
      <c r="B33" s="5" t="s">
        <v>10</v>
      </c>
      <c r="C33" s="17"/>
      <c r="D33" s="17"/>
      <c r="E33" s="17"/>
      <c r="F33" s="17"/>
      <c r="G33" s="17"/>
      <c r="H33" s="17"/>
      <c r="I33" s="17"/>
      <c r="J33" s="40">
        <f>J14/J20</f>
        <v>0</v>
      </c>
      <c r="K33" s="40">
        <f t="shared" ref="K33:R33" si="22">K14/K20</f>
        <v>0</v>
      </c>
      <c r="L33" s="40">
        <f t="shared" si="22"/>
        <v>0</v>
      </c>
      <c r="M33" s="40">
        <f t="shared" si="22"/>
        <v>0</v>
      </c>
      <c r="N33" s="40">
        <f t="shared" si="22"/>
        <v>0</v>
      </c>
      <c r="O33" s="40">
        <f t="shared" si="22"/>
        <v>0</v>
      </c>
      <c r="P33" s="40">
        <f t="shared" si="22"/>
        <v>0</v>
      </c>
      <c r="Q33" s="40">
        <f t="shared" si="22"/>
        <v>0</v>
      </c>
      <c r="R33" s="41">
        <f t="shared" si="22"/>
        <v>0</v>
      </c>
      <c r="S33" s="41">
        <f t="shared" ref="S33:T33" si="23">S14/S20</f>
        <v>0</v>
      </c>
      <c r="T33" s="41">
        <f t="shared" si="23"/>
        <v>0</v>
      </c>
    </row>
    <row r="34" spans="1:20" s="1" customFormat="1" ht="12.75" customHeight="1" x14ac:dyDescent="0.25">
      <c r="A34" s="12" t="s">
        <v>9</v>
      </c>
      <c r="B34" s="5" t="s">
        <v>10</v>
      </c>
      <c r="C34" s="17"/>
      <c r="D34" s="17"/>
      <c r="E34" s="17"/>
      <c r="F34" s="17"/>
      <c r="G34" s="17"/>
      <c r="H34" s="17"/>
      <c r="I34" s="17"/>
      <c r="J34" s="34">
        <f>J15/J20</f>
        <v>0</v>
      </c>
      <c r="K34" s="34">
        <f t="shared" ref="K34:R34" si="24">K15/K20</f>
        <v>4.3246983522899278E-5</v>
      </c>
      <c r="L34" s="34">
        <f t="shared" si="24"/>
        <v>5.7283611158847455E-5</v>
      </c>
      <c r="M34" s="34">
        <f t="shared" si="24"/>
        <v>5.688686624475574E-5</v>
      </c>
      <c r="N34" s="34">
        <f t="shared" si="24"/>
        <v>5.6618729475710562E-5</v>
      </c>
      <c r="O34" s="34">
        <f t="shared" si="24"/>
        <v>4.2178668841211374E-5</v>
      </c>
      <c r="P34" s="34">
        <f t="shared" si="24"/>
        <v>1.6749015995310275E-4</v>
      </c>
      <c r="Q34" s="34">
        <f t="shared" si="24"/>
        <v>4.0118973507643357E-4</v>
      </c>
      <c r="R34" s="35">
        <f t="shared" si="24"/>
        <v>3.9680910745316971E-4</v>
      </c>
      <c r="S34" s="35">
        <f t="shared" ref="S34:T34" si="25">S15/S20</f>
        <v>3.941877693050062E-4</v>
      </c>
      <c r="T34" s="35">
        <f t="shared" si="25"/>
        <v>5.8331976775733894E-4</v>
      </c>
    </row>
    <row r="35" spans="1:20" s="1" customFormat="1" ht="12.75" customHeight="1" x14ac:dyDescent="0.25">
      <c r="A35" s="12" t="s">
        <v>11</v>
      </c>
      <c r="B35" s="5" t="s">
        <v>10</v>
      </c>
      <c r="C35" s="17"/>
      <c r="D35" s="17"/>
      <c r="E35" s="17"/>
      <c r="F35" s="17"/>
      <c r="G35" s="17"/>
      <c r="H35" s="17"/>
      <c r="I35" s="17"/>
      <c r="J35" s="34">
        <f>J16/J20</f>
        <v>0</v>
      </c>
      <c r="K35" s="34">
        <f t="shared" ref="K35:R35" si="26">K16/K20</f>
        <v>0</v>
      </c>
      <c r="L35" s="34">
        <f t="shared" si="26"/>
        <v>0</v>
      </c>
      <c r="M35" s="34">
        <f t="shared" si="26"/>
        <v>0</v>
      </c>
      <c r="N35" s="34">
        <f t="shared" si="26"/>
        <v>0</v>
      </c>
      <c r="O35" s="34">
        <f t="shared" si="26"/>
        <v>0</v>
      </c>
      <c r="P35" s="34">
        <f t="shared" si="26"/>
        <v>0</v>
      </c>
      <c r="Q35" s="34">
        <f t="shared" si="26"/>
        <v>0</v>
      </c>
      <c r="R35" s="35">
        <f t="shared" si="26"/>
        <v>2.736614534159791E-5</v>
      </c>
      <c r="S35" s="35">
        <f t="shared" ref="S35:T35" si="27">S16/S20</f>
        <v>5.1652190460655984E-4</v>
      </c>
      <c r="T35" s="35">
        <f t="shared" si="27"/>
        <v>4.2324597102392971E-3</v>
      </c>
    </row>
    <row r="36" spans="1:20" s="1" customFormat="1" ht="12.75" customHeight="1" x14ac:dyDescent="0.25">
      <c r="A36" s="12" t="s">
        <v>12</v>
      </c>
      <c r="B36" s="5" t="s">
        <v>13</v>
      </c>
      <c r="C36" s="17"/>
      <c r="D36" s="17"/>
      <c r="E36" s="17"/>
      <c r="F36" s="17"/>
      <c r="G36" s="17"/>
      <c r="H36" s="17"/>
      <c r="I36" s="17"/>
      <c r="J36" s="34">
        <f>J17/J20</f>
        <v>0</v>
      </c>
      <c r="K36" s="34">
        <f t="shared" ref="K36:R36" si="28">K17/K20</f>
        <v>0</v>
      </c>
      <c r="L36" s="34">
        <f t="shared" si="28"/>
        <v>0</v>
      </c>
      <c r="M36" s="34">
        <f t="shared" si="28"/>
        <v>0</v>
      </c>
      <c r="N36" s="34">
        <f t="shared" si="28"/>
        <v>0</v>
      </c>
      <c r="O36" s="34">
        <f t="shared" si="28"/>
        <v>0</v>
      </c>
      <c r="P36" s="34">
        <f t="shared" si="28"/>
        <v>0</v>
      </c>
      <c r="Q36" s="34">
        <f t="shared" si="28"/>
        <v>0</v>
      </c>
      <c r="R36" s="35">
        <f t="shared" si="28"/>
        <v>1.3683072670798955E-5</v>
      </c>
      <c r="S36" s="35">
        <f t="shared" ref="S36:T36" si="29">S17/S20</f>
        <v>1.3592681700172627E-5</v>
      </c>
      <c r="T36" s="35">
        <f t="shared" si="29"/>
        <v>1.356557599435672E-5</v>
      </c>
    </row>
    <row r="37" spans="1:20" s="1" customFormat="1" ht="29.25" customHeight="1" thickBot="1" x14ac:dyDescent="0.3">
      <c r="A37" s="81" t="s">
        <v>16</v>
      </c>
      <c r="B37" s="82"/>
      <c r="C37" s="18"/>
      <c r="D37" s="18"/>
      <c r="E37" s="18"/>
      <c r="F37" s="18"/>
      <c r="G37" s="18"/>
      <c r="H37" s="18"/>
      <c r="I37" s="18"/>
      <c r="J37" s="15">
        <f>J19/J20</f>
        <v>5.2987435071530135E-2</v>
      </c>
      <c r="K37" s="15">
        <f t="shared" ref="K37:R37" si="30">K19/K20</f>
        <v>7.5278582652193338E-2</v>
      </c>
      <c r="L37" s="15">
        <f t="shared" si="30"/>
        <v>0.10206507418227645</v>
      </c>
      <c r="M37" s="15">
        <f t="shared" si="30"/>
        <v>0.13211974685344521</v>
      </c>
      <c r="N37" s="15">
        <f t="shared" si="30"/>
        <v>0.16057071679311516</v>
      </c>
      <c r="O37" s="15">
        <f t="shared" si="30"/>
        <v>0.16856002024576106</v>
      </c>
      <c r="P37" s="15">
        <f t="shared" si="30"/>
        <v>0.17314295285151998</v>
      </c>
      <c r="Q37" s="15">
        <f t="shared" si="30"/>
        <v>0.18006502040533998</v>
      </c>
      <c r="R37" s="16">
        <f t="shared" si="30"/>
        <v>0.19053678694087545</v>
      </c>
      <c r="S37" s="16">
        <f t="shared" ref="S37:T37" si="31">S19/S20</f>
        <v>0.20054642580434695</v>
      </c>
      <c r="T37" s="16">
        <f t="shared" si="31"/>
        <v>0.2131423300233328</v>
      </c>
    </row>
  </sheetData>
  <mergeCells count="5">
    <mergeCell ref="A1:C2"/>
    <mergeCell ref="A19:B19"/>
    <mergeCell ref="A20:B20"/>
    <mergeCell ref="C20:I20"/>
    <mergeCell ref="A37:B37"/>
  </mergeCells>
  <pageMargins left="0" right="0" top="0" bottom="0" header="0" footer="0"/>
  <pageSetup fitToWidth="0" fitToHeight="0" orientation="portrait" r:id="rId1"/>
  <headerFooter alignWithMargins="0"/>
  <ignoredErrors>
    <ignoredError sqref="C19:T19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5C49C-8236-47C3-8436-E937C3186A30}">
  <sheetPr codeName="Sheet7"/>
  <dimension ref="A1:V37"/>
  <sheetViews>
    <sheetView showGridLines="0" showOutlineSymbols="0" zoomScaleNormal="100" workbookViewId="0">
      <pane xSplit="2" ySplit="4" topLeftCell="N17" activePane="bottomRight" state="frozen"/>
      <selection pane="topRight" activeCell="C1" sqref="C1"/>
      <selection pane="bottomLeft" activeCell="A5" sqref="A5"/>
      <selection pane="bottomRight" sqref="A1:C2"/>
    </sheetView>
  </sheetViews>
  <sheetFormatPr defaultColWidth="6.88671875" defaultRowHeight="12.75" customHeight="1" x14ac:dyDescent="0.25"/>
  <cols>
    <col min="1" max="1" width="57.5546875" customWidth="1"/>
    <col min="2" max="2" width="47.44140625" style="3" customWidth="1"/>
    <col min="3" max="3" width="13.88671875" style="3" bestFit="1" customWidth="1"/>
    <col min="4" max="8" width="13.88671875" style="1" bestFit="1" customWidth="1"/>
    <col min="9" max="9" width="13.88671875" style="1" customWidth="1"/>
    <col min="10" max="10" width="13.88671875" style="1" bestFit="1" customWidth="1"/>
    <col min="11" max="11" width="13.44140625" style="1" bestFit="1" customWidth="1"/>
    <col min="12" max="12" width="13" style="1" bestFit="1" customWidth="1"/>
    <col min="13" max="13" width="13.44140625" style="1" bestFit="1" customWidth="1"/>
    <col min="14" max="14" width="13" style="1" bestFit="1" customWidth="1"/>
    <col min="15" max="19" width="13.6640625" style="1" bestFit="1" customWidth="1"/>
    <col min="20" max="21" width="10.6640625" style="1" customWidth="1"/>
    <col min="22" max="30" width="10.6640625" customWidth="1"/>
    <col min="258" max="258" width="17.88671875" bestFit="1" customWidth="1"/>
    <col min="259" max="259" width="14.5546875" bestFit="1" customWidth="1"/>
    <col min="260" max="275" width="8.5546875" customWidth="1"/>
    <col min="276" max="286" width="10.6640625" customWidth="1"/>
    <col min="514" max="514" width="17.88671875" bestFit="1" customWidth="1"/>
    <col min="515" max="515" width="14.5546875" bestFit="1" customWidth="1"/>
    <col min="516" max="531" width="8.5546875" customWidth="1"/>
    <col min="532" max="542" width="10.6640625" customWidth="1"/>
    <col min="770" max="770" width="17.88671875" bestFit="1" customWidth="1"/>
    <col min="771" max="771" width="14.5546875" bestFit="1" customWidth="1"/>
    <col min="772" max="787" width="8.5546875" customWidth="1"/>
    <col min="788" max="798" width="10.6640625" customWidth="1"/>
    <col min="1026" max="1026" width="17.88671875" bestFit="1" customWidth="1"/>
    <col min="1027" max="1027" width="14.5546875" bestFit="1" customWidth="1"/>
    <col min="1028" max="1043" width="8.5546875" customWidth="1"/>
    <col min="1044" max="1054" width="10.6640625" customWidth="1"/>
    <col min="1282" max="1282" width="17.88671875" bestFit="1" customWidth="1"/>
    <col min="1283" max="1283" width="14.5546875" bestFit="1" customWidth="1"/>
    <col min="1284" max="1299" width="8.5546875" customWidth="1"/>
    <col min="1300" max="1310" width="10.6640625" customWidth="1"/>
    <col min="1538" max="1538" width="17.88671875" bestFit="1" customWidth="1"/>
    <col min="1539" max="1539" width="14.5546875" bestFit="1" customWidth="1"/>
    <col min="1540" max="1555" width="8.5546875" customWidth="1"/>
    <col min="1556" max="1566" width="10.6640625" customWidth="1"/>
    <col min="1794" max="1794" width="17.88671875" bestFit="1" customWidth="1"/>
    <col min="1795" max="1795" width="14.5546875" bestFit="1" customWidth="1"/>
    <col min="1796" max="1811" width="8.5546875" customWidth="1"/>
    <col min="1812" max="1822" width="10.6640625" customWidth="1"/>
    <col min="2050" max="2050" width="17.88671875" bestFit="1" customWidth="1"/>
    <col min="2051" max="2051" width="14.5546875" bestFit="1" customWidth="1"/>
    <col min="2052" max="2067" width="8.5546875" customWidth="1"/>
    <col min="2068" max="2078" width="10.6640625" customWidth="1"/>
    <col min="2306" max="2306" width="17.88671875" bestFit="1" customWidth="1"/>
    <col min="2307" max="2307" width="14.5546875" bestFit="1" customWidth="1"/>
    <col min="2308" max="2323" width="8.5546875" customWidth="1"/>
    <col min="2324" max="2334" width="10.6640625" customWidth="1"/>
    <col min="2562" max="2562" width="17.88671875" bestFit="1" customWidth="1"/>
    <col min="2563" max="2563" width="14.5546875" bestFit="1" customWidth="1"/>
    <col min="2564" max="2579" width="8.5546875" customWidth="1"/>
    <col min="2580" max="2590" width="10.6640625" customWidth="1"/>
    <col min="2818" max="2818" width="17.88671875" bestFit="1" customWidth="1"/>
    <col min="2819" max="2819" width="14.5546875" bestFit="1" customWidth="1"/>
    <col min="2820" max="2835" width="8.5546875" customWidth="1"/>
    <col min="2836" max="2846" width="10.6640625" customWidth="1"/>
    <col min="3074" max="3074" width="17.88671875" bestFit="1" customWidth="1"/>
    <col min="3075" max="3075" width="14.5546875" bestFit="1" customWidth="1"/>
    <col min="3076" max="3091" width="8.5546875" customWidth="1"/>
    <col min="3092" max="3102" width="10.6640625" customWidth="1"/>
    <col min="3330" max="3330" width="17.88671875" bestFit="1" customWidth="1"/>
    <col min="3331" max="3331" width="14.5546875" bestFit="1" customWidth="1"/>
    <col min="3332" max="3347" width="8.5546875" customWidth="1"/>
    <col min="3348" max="3358" width="10.6640625" customWidth="1"/>
    <col min="3586" max="3586" width="17.88671875" bestFit="1" customWidth="1"/>
    <col min="3587" max="3587" width="14.5546875" bestFit="1" customWidth="1"/>
    <col min="3588" max="3603" width="8.5546875" customWidth="1"/>
    <col min="3604" max="3614" width="10.6640625" customWidth="1"/>
    <col min="3842" max="3842" width="17.88671875" bestFit="1" customWidth="1"/>
    <col min="3843" max="3843" width="14.5546875" bestFit="1" customWidth="1"/>
    <col min="3844" max="3859" width="8.5546875" customWidth="1"/>
    <col min="3860" max="3870" width="10.6640625" customWidth="1"/>
    <col min="4098" max="4098" width="17.88671875" bestFit="1" customWidth="1"/>
    <col min="4099" max="4099" width="14.5546875" bestFit="1" customWidth="1"/>
    <col min="4100" max="4115" width="8.5546875" customWidth="1"/>
    <col min="4116" max="4126" width="10.6640625" customWidth="1"/>
    <col min="4354" max="4354" width="17.88671875" bestFit="1" customWidth="1"/>
    <col min="4355" max="4355" width="14.5546875" bestFit="1" customWidth="1"/>
    <col min="4356" max="4371" width="8.5546875" customWidth="1"/>
    <col min="4372" max="4382" width="10.6640625" customWidth="1"/>
    <col min="4610" max="4610" width="17.88671875" bestFit="1" customWidth="1"/>
    <col min="4611" max="4611" width="14.5546875" bestFit="1" customWidth="1"/>
    <col min="4612" max="4627" width="8.5546875" customWidth="1"/>
    <col min="4628" max="4638" width="10.6640625" customWidth="1"/>
    <col min="4866" max="4866" width="17.88671875" bestFit="1" customWidth="1"/>
    <col min="4867" max="4867" width="14.5546875" bestFit="1" customWidth="1"/>
    <col min="4868" max="4883" width="8.5546875" customWidth="1"/>
    <col min="4884" max="4894" width="10.6640625" customWidth="1"/>
    <col min="5122" max="5122" width="17.88671875" bestFit="1" customWidth="1"/>
    <col min="5123" max="5123" width="14.5546875" bestFit="1" customWidth="1"/>
    <col min="5124" max="5139" width="8.5546875" customWidth="1"/>
    <col min="5140" max="5150" width="10.6640625" customWidth="1"/>
    <col min="5378" max="5378" width="17.88671875" bestFit="1" customWidth="1"/>
    <col min="5379" max="5379" width="14.5546875" bestFit="1" customWidth="1"/>
    <col min="5380" max="5395" width="8.5546875" customWidth="1"/>
    <col min="5396" max="5406" width="10.6640625" customWidth="1"/>
    <col min="5634" max="5634" width="17.88671875" bestFit="1" customWidth="1"/>
    <col min="5635" max="5635" width="14.5546875" bestFit="1" customWidth="1"/>
    <col min="5636" max="5651" width="8.5546875" customWidth="1"/>
    <col min="5652" max="5662" width="10.6640625" customWidth="1"/>
    <col min="5890" max="5890" width="17.88671875" bestFit="1" customWidth="1"/>
    <col min="5891" max="5891" width="14.5546875" bestFit="1" customWidth="1"/>
    <col min="5892" max="5907" width="8.5546875" customWidth="1"/>
    <col min="5908" max="5918" width="10.6640625" customWidth="1"/>
    <col min="6146" max="6146" width="17.88671875" bestFit="1" customWidth="1"/>
    <col min="6147" max="6147" width="14.5546875" bestFit="1" customWidth="1"/>
    <col min="6148" max="6163" width="8.5546875" customWidth="1"/>
    <col min="6164" max="6174" width="10.6640625" customWidth="1"/>
    <col min="6402" max="6402" width="17.88671875" bestFit="1" customWidth="1"/>
    <col min="6403" max="6403" width="14.5546875" bestFit="1" customWidth="1"/>
    <col min="6404" max="6419" width="8.5546875" customWidth="1"/>
    <col min="6420" max="6430" width="10.6640625" customWidth="1"/>
    <col min="6658" max="6658" width="17.88671875" bestFit="1" customWidth="1"/>
    <col min="6659" max="6659" width="14.5546875" bestFit="1" customWidth="1"/>
    <col min="6660" max="6675" width="8.5546875" customWidth="1"/>
    <col min="6676" max="6686" width="10.6640625" customWidth="1"/>
    <col min="6914" max="6914" width="17.88671875" bestFit="1" customWidth="1"/>
    <col min="6915" max="6915" width="14.5546875" bestFit="1" customWidth="1"/>
    <col min="6916" max="6931" width="8.5546875" customWidth="1"/>
    <col min="6932" max="6942" width="10.6640625" customWidth="1"/>
    <col min="7170" max="7170" width="17.88671875" bestFit="1" customWidth="1"/>
    <col min="7171" max="7171" width="14.5546875" bestFit="1" customWidth="1"/>
    <col min="7172" max="7187" width="8.5546875" customWidth="1"/>
    <col min="7188" max="7198" width="10.6640625" customWidth="1"/>
    <col min="7426" max="7426" width="17.88671875" bestFit="1" customWidth="1"/>
    <col min="7427" max="7427" width="14.5546875" bestFit="1" customWidth="1"/>
    <col min="7428" max="7443" width="8.5546875" customWidth="1"/>
    <col min="7444" max="7454" width="10.6640625" customWidth="1"/>
    <col min="7682" max="7682" width="17.88671875" bestFit="1" customWidth="1"/>
    <col min="7683" max="7683" width="14.5546875" bestFit="1" customWidth="1"/>
    <col min="7684" max="7699" width="8.5546875" customWidth="1"/>
    <col min="7700" max="7710" width="10.6640625" customWidth="1"/>
    <col min="7938" max="7938" width="17.88671875" bestFit="1" customWidth="1"/>
    <col min="7939" max="7939" width="14.5546875" bestFit="1" customWidth="1"/>
    <col min="7940" max="7955" width="8.5546875" customWidth="1"/>
    <col min="7956" max="7966" width="10.6640625" customWidth="1"/>
    <col min="8194" max="8194" width="17.88671875" bestFit="1" customWidth="1"/>
    <col min="8195" max="8195" width="14.5546875" bestFit="1" customWidth="1"/>
    <col min="8196" max="8211" width="8.5546875" customWidth="1"/>
    <col min="8212" max="8222" width="10.6640625" customWidth="1"/>
    <col min="8450" max="8450" width="17.88671875" bestFit="1" customWidth="1"/>
    <col min="8451" max="8451" width="14.5546875" bestFit="1" customWidth="1"/>
    <col min="8452" max="8467" width="8.5546875" customWidth="1"/>
    <col min="8468" max="8478" width="10.6640625" customWidth="1"/>
    <col min="8706" max="8706" width="17.88671875" bestFit="1" customWidth="1"/>
    <col min="8707" max="8707" width="14.5546875" bestFit="1" customWidth="1"/>
    <col min="8708" max="8723" width="8.5546875" customWidth="1"/>
    <col min="8724" max="8734" width="10.6640625" customWidth="1"/>
    <col min="8962" max="8962" width="17.88671875" bestFit="1" customWidth="1"/>
    <col min="8963" max="8963" width="14.5546875" bestFit="1" customWidth="1"/>
    <col min="8964" max="8979" width="8.5546875" customWidth="1"/>
    <col min="8980" max="8990" width="10.6640625" customWidth="1"/>
    <col min="9218" max="9218" width="17.88671875" bestFit="1" customWidth="1"/>
    <col min="9219" max="9219" width="14.5546875" bestFit="1" customWidth="1"/>
    <col min="9220" max="9235" width="8.5546875" customWidth="1"/>
    <col min="9236" max="9246" width="10.6640625" customWidth="1"/>
    <col min="9474" max="9474" width="17.88671875" bestFit="1" customWidth="1"/>
    <col min="9475" max="9475" width="14.5546875" bestFit="1" customWidth="1"/>
    <col min="9476" max="9491" width="8.5546875" customWidth="1"/>
    <col min="9492" max="9502" width="10.6640625" customWidth="1"/>
    <col min="9730" max="9730" width="17.88671875" bestFit="1" customWidth="1"/>
    <col min="9731" max="9731" width="14.5546875" bestFit="1" customWidth="1"/>
    <col min="9732" max="9747" width="8.5546875" customWidth="1"/>
    <col min="9748" max="9758" width="10.6640625" customWidth="1"/>
    <col min="9986" max="9986" width="17.88671875" bestFit="1" customWidth="1"/>
    <col min="9987" max="9987" width="14.5546875" bestFit="1" customWidth="1"/>
    <col min="9988" max="10003" width="8.5546875" customWidth="1"/>
    <col min="10004" max="10014" width="10.6640625" customWidth="1"/>
    <col min="10242" max="10242" width="17.88671875" bestFit="1" customWidth="1"/>
    <col min="10243" max="10243" width="14.5546875" bestFit="1" customWidth="1"/>
    <col min="10244" max="10259" width="8.5546875" customWidth="1"/>
    <col min="10260" max="10270" width="10.6640625" customWidth="1"/>
    <col min="10498" max="10498" width="17.88671875" bestFit="1" customWidth="1"/>
    <col min="10499" max="10499" width="14.5546875" bestFit="1" customWidth="1"/>
    <col min="10500" max="10515" width="8.5546875" customWidth="1"/>
    <col min="10516" max="10526" width="10.6640625" customWidth="1"/>
    <col min="10754" max="10754" width="17.88671875" bestFit="1" customWidth="1"/>
    <col min="10755" max="10755" width="14.5546875" bestFit="1" customWidth="1"/>
    <col min="10756" max="10771" width="8.5546875" customWidth="1"/>
    <col min="10772" max="10782" width="10.6640625" customWidth="1"/>
    <col min="11010" max="11010" width="17.88671875" bestFit="1" customWidth="1"/>
    <col min="11011" max="11011" width="14.5546875" bestFit="1" customWidth="1"/>
    <col min="11012" max="11027" width="8.5546875" customWidth="1"/>
    <col min="11028" max="11038" width="10.6640625" customWidth="1"/>
    <col min="11266" max="11266" width="17.88671875" bestFit="1" customWidth="1"/>
    <col min="11267" max="11267" width="14.5546875" bestFit="1" customWidth="1"/>
    <col min="11268" max="11283" width="8.5546875" customWidth="1"/>
    <col min="11284" max="11294" width="10.6640625" customWidth="1"/>
    <col min="11522" max="11522" width="17.88671875" bestFit="1" customWidth="1"/>
    <col min="11523" max="11523" width="14.5546875" bestFit="1" customWidth="1"/>
    <col min="11524" max="11539" width="8.5546875" customWidth="1"/>
    <col min="11540" max="11550" width="10.6640625" customWidth="1"/>
    <col min="11778" max="11778" width="17.88671875" bestFit="1" customWidth="1"/>
    <col min="11779" max="11779" width="14.5546875" bestFit="1" customWidth="1"/>
    <col min="11780" max="11795" width="8.5546875" customWidth="1"/>
    <col min="11796" max="11806" width="10.6640625" customWidth="1"/>
    <col min="12034" max="12034" width="17.88671875" bestFit="1" customWidth="1"/>
    <col min="12035" max="12035" width="14.5546875" bestFit="1" customWidth="1"/>
    <col min="12036" max="12051" width="8.5546875" customWidth="1"/>
    <col min="12052" max="12062" width="10.6640625" customWidth="1"/>
    <col min="12290" max="12290" width="17.88671875" bestFit="1" customWidth="1"/>
    <col min="12291" max="12291" width="14.5546875" bestFit="1" customWidth="1"/>
    <col min="12292" max="12307" width="8.5546875" customWidth="1"/>
    <col min="12308" max="12318" width="10.6640625" customWidth="1"/>
    <col min="12546" max="12546" width="17.88671875" bestFit="1" customWidth="1"/>
    <col min="12547" max="12547" width="14.5546875" bestFit="1" customWidth="1"/>
    <col min="12548" max="12563" width="8.5546875" customWidth="1"/>
    <col min="12564" max="12574" width="10.6640625" customWidth="1"/>
    <col min="12802" max="12802" width="17.88671875" bestFit="1" customWidth="1"/>
    <col min="12803" max="12803" width="14.5546875" bestFit="1" customWidth="1"/>
    <col min="12804" max="12819" width="8.5546875" customWidth="1"/>
    <col min="12820" max="12830" width="10.6640625" customWidth="1"/>
    <col min="13058" max="13058" width="17.88671875" bestFit="1" customWidth="1"/>
    <col min="13059" max="13059" width="14.5546875" bestFit="1" customWidth="1"/>
    <col min="13060" max="13075" width="8.5546875" customWidth="1"/>
    <col min="13076" max="13086" width="10.6640625" customWidth="1"/>
    <col min="13314" max="13314" width="17.88671875" bestFit="1" customWidth="1"/>
    <col min="13315" max="13315" width="14.5546875" bestFit="1" customWidth="1"/>
    <col min="13316" max="13331" width="8.5546875" customWidth="1"/>
    <col min="13332" max="13342" width="10.6640625" customWidth="1"/>
    <col min="13570" max="13570" width="17.88671875" bestFit="1" customWidth="1"/>
    <col min="13571" max="13571" width="14.5546875" bestFit="1" customWidth="1"/>
    <col min="13572" max="13587" width="8.5546875" customWidth="1"/>
    <col min="13588" max="13598" width="10.6640625" customWidth="1"/>
    <col min="13826" max="13826" width="17.88671875" bestFit="1" customWidth="1"/>
    <col min="13827" max="13827" width="14.5546875" bestFit="1" customWidth="1"/>
    <col min="13828" max="13843" width="8.5546875" customWidth="1"/>
    <col min="13844" max="13854" width="10.6640625" customWidth="1"/>
    <col min="14082" max="14082" width="17.88671875" bestFit="1" customWidth="1"/>
    <col min="14083" max="14083" width="14.5546875" bestFit="1" customWidth="1"/>
    <col min="14084" max="14099" width="8.5546875" customWidth="1"/>
    <col min="14100" max="14110" width="10.6640625" customWidth="1"/>
    <col min="14338" max="14338" width="17.88671875" bestFit="1" customWidth="1"/>
    <col min="14339" max="14339" width="14.5546875" bestFit="1" customWidth="1"/>
    <col min="14340" max="14355" width="8.5546875" customWidth="1"/>
    <col min="14356" max="14366" width="10.6640625" customWidth="1"/>
    <col min="14594" max="14594" width="17.88671875" bestFit="1" customWidth="1"/>
    <col min="14595" max="14595" width="14.5546875" bestFit="1" customWidth="1"/>
    <col min="14596" max="14611" width="8.5546875" customWidth="1"/>
    <col min="14612" max="14622" width="10.6640625" customWidth="1"/>
    <col min="14850" max="14850" width="17.88671875" bestFit="1" customWidth="1"/>
    <col min="14851" max="14851" width="14.5546875" bestFit="1" customWidth="1"/>
    <col min="14852" max="14867" width="8.5546875" customWidth="1"/>
    <col min="14868" max="14878" width="10.6640625" customWidth="1"/>
    <col min="15106" max="15106" width="17.88671875" bestFit="1" customWidth="1"/>
    <col min="15107" max="15107" width="14.5546875" bestFit="1" customWidth="1"/>
    <col min="15108" max="15123" width="8.5546875" customWidth="1"/>
    <col min="15124" max="15134" width="10.6640625" customWidth="1"/>
    <col min="15362" max="15362" width="17.88671875" bestFit="1" customWidth="1"/>
    <col min="15363" max="15363" width="14.5546875" bestFit="1" customWidth="1"/>
    <col min="15364" max="15379" width="8.5546875" customWidth="1"/>
    <col min="15380" max="15390" width="10.6640625" customWidth="1"/>
    <col min="15618" max="15618" width="17.88671875" bestFit="1" customWidth="1"/>
    <col min="15619" max="15619" width="14.5546875" bestFit="1" customWidth="1"/>
    <col min="15620" max="15635" width="8.5546875" customWidth="1"/>
    <col min="15636" max="15646" width="10.6640625" customWidth="1"/>
    <col min="15874" max="15874" width="17.88671875" bestFit="1" customWidth="1"/>
    <col min="15875" max="15875" width="14.5546875" bestFit="1" customWidth="1"/>
    <col min="15876" max="15891" width="8.5546875" customWidth="1"/>
    <col min="15892" max="15902" width="10.6640625" customWidth="1"/>
    <col min="16130" max="16130" width="17.88671875" bestFit="1" customWidth="1"/>
    <col min="16131" max="16131" width="14.5546875" bestFit="1" customWidth="1"/>
    <col min="16132" max="16147" width="8.5546875" customWidth="1"/>
    <col min="16148" max="16158" width="10.6640625" customWidth="1"/>
  </cols>
  <sheetData>
    <row r="1" spans="1:21" ht="13.2" x14ac:dyDescent="0.25">
      <c r="A1" s="69" t="s">
        <v>54</v>
      </c>
      <c r="B1" s="69"/>
      <c r="C1" s="69"/>
    </row>
    <row r="2" spans="1:21" ht="360" customHeight="1" x14ac:dyDescent="0.25">
      <c r="A2" s="69"/>
      <c r="B2" s="69"/>
      <c r="C2" s="69"/>
    </row>
    <row r="3" spans="1:21" ht="16.2" thickBot="1" x14ac:dyDescent="0.3">
      <c r="A3" s="2" t="s">
        <v>0</v>
      </c>
    </row>
    <row r="4" spans="1:21" ht="13.5" customHeight="1" x14ac:dyDescent="0.25">
      <c r="A4" s="20" t="s">
        <v>39</v>
      </c>
      <c r="B4" s="9" t="s">
        <v>1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26</v>
      </c>
      <c r="H4" s="9" t="s">
        <v>27</v>
      </c>
      <c r="I4" s="9" t="s">
        <v>28</v>
      </c>
      <c r="J4" s="10" t="s">
        <v>25</v>
      </c>
      <c r="K4" s="10" t="s">
        <v>50</v>
      </c>
      <c r="L4" s="10" t="s">
        <v>51</v>
      </c>
      <c r="M4" s="10" t="s">
        <v>52</v>
      </c>
      <c r="N4" s="10" t="s">
        <v>53</v>
      </c>
      <c r="O4" s="10" t="s">
        <v>55</v>
      </c>
      <c r="P4" s="10" t="s">
        <v>56</v>
      </c>
      <c r="Q4" s="10" t="s">
        <v>57</v>
      </c>
      <c r="R4" s="10" t="s">
        <v>58</v>
      </c>
      <c r="S4" s="10" t="s">
        <v>59</v>
      </c>
      <c r="T4"/>
      <c r="U4"/>
    </row>
    <row r="5" spans="1:21" ht="13.5" customHeight="1" x14ac:dyDescent="0.25">
      <c r="A5" s="12" t="s">
        <v>2</v>
      </c>
      <c r="B5" s="5" t="s">
        <v>3</v>
      </c>
      <c r="C5" s="25">
        <v>11128</v>
      </c>
      <c r="D5" s="25">
        <v>11129</v>
      </c>
      <c r="E5" s="25">
        <v>11129</v>
      </c>
      <c r="F5" s="25">
        <v>11128</v>
      </c>
      <c r="G5" s="25">
        <v>11128</v>
      </c>
      <c r="H5" s="25">
        <v>11128</v>
      </c>
      <c r="I5" s="25">
        <v>11107</v>
      </c>
      <c r="J5" s="26">
        <v>11106</v>
      </c>
      <c r="K5" s="26">
        <v>11105</v>
      </c>
      <c r="L5" s="26">
        <v>11105</v>
      </c>
      <c r="M5" s="26">
        <v>11105</v>
      </c>
      <c r="N5" s="26">
        <v>11105</v>
      </c>
      <c r="O5" s="26">
        <v>11105</v>
      </c>
      <c r="P5" s="26">
        <v>11103</v>
      </c>
      <c r="Q5" s="26">
        <v>11093</v>
      </c>
      <c r="R5" s="26">
        <v>11069</v>
      </c>
      <c r="S5" s="26">
        <v>11101</v>
      </c>
      <c r="T5"/>
      <c r="U5"/>
    </row>
    <row r="6" spans="1:21" ht="13.5" customHeight="1" x14ac:dyDescent="0.25">
      <c r="A6" s="12" t="s">
        <v>4</v>
      </c>
      <c r="B6" s="5" t="s">
        <v>3</v>
      </c>
      <c r="C6" s="25">
        <v>1047</v>
      </c>
      <c r="D6" s="25">
        <v>1069</v>
      </c>
      <c r="E6" s="25">
        <v>1087</v>
      </c>
      <c r="F6" s="25">
        <v>1093</v>
      </c>
      <c r="G6" s="25">
        <v>1099</v>
      </c>
      <c r="H6" s="25">
        <v>1105</v>
      </c>
      <c r="I6" s="25">
        <v>1104</v>
      </c>
      <c r="J6" s="26">
        <v>1105</v>
      </c>
      <c r="K6" s="26">
        <v>1108</v>
      </c>
      <c r="L6" s="26">
        <v>1110</v>
      </c>
      <c r="M6" s="26">
        <v>1111</v>
      </c>
      <c r="N6" s="26">
        <v>1112</v>
      </c>
      <c r="O6" s="26">
        <v>1112</v>
      </c>
      <c r="P6" s="26">
        <v>1109</v>
      </c>
      <c r="Q6" s="26">
        <v>1109</v>
      </c>
      <c r="R6" s="26">
        <v>1111</v>
      </c>
      <c r="S6" s="26">
        <v>1111</v>
      </c>
      <c r="T6"/>
      <c r="U6"/>
    </row>
    <row r="7" spans="1:21" ht="13.5" customHeight="1" x14ac:dyDescent="0.25">
      <c r="A7" s="12" t="s">
        <v>5</v>
      </c>
      <c r="B7" s="5" t="s">
        <v>3</v>
      </c>
      <c r="C7" s="25">
        <v>301</v>
      </c>
      <c r="D7" s="25">
        <v>311</v>
      </c>
      <c r="E7" s="25">
        <v>324</v>
      </c>
      <c r="F7" s="25">
        <v>338</v>
      </c>
      <c r="G7" s="25">
        <v>359</v>
      </c>
      <c r="H7" s="25">
        <v>373</v>
      </c>
      <c r="I7" s="25">
        <v>379</v>
      </c>
      <c r="J7" s="26">
        <v>390</v>
      </c>
      <c r="K7" s="26">
        <v>403</v>
      </c>
      <c r="L7" s="26">
        <v>412</v>
      </c>
      <c r="M7" s="26">
        <v>421</v>
      </c>
      <c r="N7" s="26">
        <v>426</v>
      </c>
      <c r="O7" s="26">
        <v>433</v>
      </c>
      <c r="P7" s="26">
        <v>440</v>
      </c>
      <c r="Q7" s="26">
        <v>453</v>
      </c>
      <c r="R7" s="26">
        <v>496</v>
      </c>
      <c r="S7" s="26">
        <v>531</v>
      </c>
      <c r="T7"/>
      <c r="U7"/>
    </row>
    <row r="8" spans="1:21" ht="13.5" customHeight="1" x14ac:dyDescent="0.25">
      <c r="A8" s="12" t="s">
        <v>31</v>
      </c>
      <c r="B8" s="5" t="s">
        <v>3</v>
      </c>
      <c r="C8" s="25">
        <v>169</v>
      </c>
      <c r="D8" s="25">
        <v>224</v>
      </c>
      <c r="E8" s="25">
        <v>317</v>
      </c>
      <c r="F8" s="25">
        <v>431</v>
      </c>
      <c r="G8" s="25">
        <v>519</v>
      </c>
      <c r="H8" s="25">
        <v>573</v>
      </c>
      <c r="I8" s="25">
        <v>637</v>
      </c>
      <c r="J8" s="26">
        <v>697</v>
      </c>
      <c r="K8" s="26">
        <v>777</v>
      </c>
      <c r="L8" s="26">
        <v>849</v>
      </c>
      <c r="M8" s="26">
        <v>905</v>
      </c>
      <c r="N8" s="26">
        <v>952</v>
      </c>
      <c r="O8" s="26">
        <v>1045</v>
      </c>
      <c r="P8" s="26">
        <v>1145</v>
      </c>
      <c r="Q8" s="26">
        <v>1254</v>
      </c>
      <c r="R8" s="26">
        <v>1454</v>
      </c>
      <c r="S8" s="26">
        <v>1613</v>
      </c>
      <c r="T8"/>
      <c r="U8"/>
    </row>
    <row r="9" spans="1:21" ht="13.5" customHeight="1" x14ac:dyDescent="0.25">
      <c r="A9" s="12" t="s">
        <v>30</v>
      </c>
      <c r="B9" s="5" t="s">
        <v>3</v>
      </c>
      <c r="C9" s="25">
        <v>253</v>
      </c>
      <c r="D9" s="25">
        <v>350</v>
      </c>
      <c r="E9" s="25">
        <v>451</v>
      </c>
      <c r="F9" s="25">
        <v>524</v>
      </c>
      <c r="G9" s="25">
        <v>602</v>
      </c>
      <c r="H9" s="25">
        <v>642</v>
      </c>
      <c r="I9" s="25">
        <v>687</v>
      </c>
      <c r="J9" s="26">
        <v>737</v>
      </c>
      <c r="K9" s="26">
        <v>793</v>
      </c>
      <c r="L9" s="26">
        <v>867</v>
      </c>
      <c r="M9" s="26">
        <v>916</v>
      </c>
      <c r="N9" s="26">
        <v>943</v>
      </c>
      <c r="O9" s="26">
        <v>982</v>
      </c>
      <c r="P9" s="26">
        <v>1053</v>
      </c>
      <c r="Q9" s="26">
        <v>1137</v>
      </c>
      <c r="R9" s="26">
        <v>1260</v>
      </c>
      <c r="S9" s="26">
        <v>1347</v>
      </c>
      <c r="T9"/>
      <c r="U9"/>
    </row>
    <row r="10" spans="1:21" ht="13.5" customHeight="1" x14ac:dyDescent="0.25">
      <c r="A10" s="12" t="s">
        <v>29</v>
      </c>
      <c r="B10" s="5" t="s">
        <v>3</v>
      </c>
      <c r="C10" s="25">
        <v>4</v>
      </c>
      <c r="D10" s="25">
        <v>11</v>
      </c>
      <c r="E10" s="25">
        <v>28</v>
      </c>
      <c r="F10" s="25">
        <v>59</v>
      </c>
      <c r="G10" s="25">
        <v>78</v>
      </c>
      <c r="H10" s="25">
        <v>87</v>
      </c>
      <c r="I10" s="25">
        <v>96</v>
      </c>
      <c r="J10" s="26">
        <v>110</v>
      </c>
      <c r="K10" s="26">
        <v>133</v>
      </c>
      <c r="L10" s="26">
        <v>151</v>
      </c>
      <c r="M10" s="26">
        <v>161</v>
      </c>
      <c r="N10" s="26">
        <v>174</v>
      </c>
      <c r="O10" s="26">
        <v>188</v>
      </c>
      <c r="P10" s="26">
        <v>205</v>
      </c>
      <c r="Q10" s="26">
        <v>230</v>
      </c>
      <c r="R10" s="26">
        <v>254</v>
      </c>
      <c r="S10" s="26">
        <v>272</v>
      </c>
      <c r="T10"/>
      <c r="U10"/>
    </row>
    <row r="11" spans="1:21" ht="13.5" customHeight="1" x14ac:dyDescent="0.25">
      <c r="A11" s="12" t="s">
        <v>7</v>
      </c>
      <c r="B11" s="5" t="s">
        <v>3</v>
      </c>
      <c r="C11" s="25">
        <v>45</v>
      </c>
      <c r="D11" s="25">
        <v>46</v>
      </c>
      <c r="E11" s="25">
        <v>48</v>
      </c>
      <c r="F11" s="25">
        <v>48</v>
      </c>
      <c r="G11" s="25">
        <v>48</v>
      </c>
      <c r="H11" s="25">
        <v>50</v>
      </c>
      <c r="I11" s="25">
        <v>52</v>
      </c>
      <c r="J11" s="26">
        <v>53</v>
      </c>
      <c r="K11" s="26">
        <v>57</v>
      </c>
      <c r="L11" s="26">
        <v>54</v>
      </c>
      <c r="M11" s="26">
        <v>55</v>
      </c>
      <c r="N11" s="26">
        <v>55</v>
      </c>
      <c r="O11" s="26">
        <v>56</v>
      </c>
      <c r="P11" s="26">
        <v>57</v>
      </c>
      <c r="Q11" s="26">
        <v>57</v>
      </c>
      <c r="R11" s="26">
        <v>57</v>
      </c>
      <c r="S11" s="26">
        <v>57</v>
      </c>
      <c r="T11"/>
      <c r="U11"/>
    </row>
    <row r="12" spans="1:21" ht="13.5" customHeight="1" x14ac:dyDescent="0.25">
      <c r="A12" s="12" t="s">
        <v>8</v>
      </c>
      <c r="B12" s="5" t="s">
        <v>3</v>
      </c>
      <c r="C12" s="25">
        <v>21</v>
      </c>
      <c r="D12" s="25">
        <v>21</v>
      </c>
      <c r="E12" s="25">
        <v>21</v>
      </c>
      <c r="F12" s="25">
        <v>21</v>
      </c>
      <c r="G12" s="25">
        <v>21</v>
      </c>
      <c r="H12" s="25">
        <v>21</v>
      </c>
      <c r="I12" s="25">
        <v>21</v>
      </c>
      <c r="J12" s="26">
        <v>21</v>
      </c>
      <c r="K12" s="26">
        <v>21</v>
      </c>
      <c r="L12" s="26">
        <v>21</v>
      </c>
      <c r="M12" s="26">
        <v>21</v>
      </c>
      <c r="N12" s="26">
        <v>21</v>
      </c>
      <c r="O12" s="26">
        <v>21</v>
      </c>
      <c r="P12" s="26">
        <v>21</v>
      </c>
      <c r="Q12" s="26">
        <v>21</v>
      </c>
      <c r="R12" s="26">
        <v>21</v>
      </c>
      <c r="S12" s="26">
        <v>21</v>
      </c>
      <c r="T12"/>
      <c r="U12"/>
    </row>
    <row r="13" spans="1:21" ht="13.5" customHeight="1" x14ac:dyDescent="0.25">
      <c r="A13" s="12" t="s">
        <v>18</v>
      </c>
      <c r="B13" s="5" t="s">
        <v>10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/>
      <c r="U13"/>
    </row>
    <row r="14" spans="1:21" s="4" customFormat="1" ht="14.25" customHeight="1" x14ac:dyDescent="0.25">
      <c r="A14" s="14" t="s">
        <v>19</v>
      </c>
      <c r="B14" s="5" t="s">
        <v>10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</row>
    <row r="15" spans="1:21" s="4" customFormat="1" ht="14.25" customHeight="1" x14ac:dyDescent="0.25">
      <c r="A15" s="12" t="s">
        <v>20</v>
      </c>
      <c r="B15" s="5" t="s">
        <v>10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</row>
    <row r="16" spans="1:21" s="4" customFormat="1" ht="14.25" customHeight="1" x14ac:dyDescent="0.25">
      <c r="A16" s="12" t="s">
        <v>11</v>
      </c>
      <c r="B16" s="5" t="s">
        <v>10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4</v>
      </c>
      <c r="Q16" s="26">
        <v>10</v>
      </c>
      <c r="R16" s="26">
        <v>20</v>
      </c>
      <c r="S16" s="26">
        <v>49</v>
      </c>
    </row>
    <row r="17" spans="1:22" ht="12.75" customHeight="1" x14ac:dyDescent="0.25">
      <c r="A17" s="12" t="s">
        <v>12</v>
      </c>
      <c r="B17" s="5" t="s">
        <v>13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/>
      <c r="U17"/>
    </row>
    <row r="18" spans="1:22" ht="12.75" customHeight="1" x14ac:dyDescent="0.25">
      <c r="A18" s="12" t="s">
        <v>32</v>
      </c>
      <c r="B18" s="52"/>
      <c r="C18" s="8">
        <f>C37</f>
        <v>0.15071358839663429</v>
      </c>
      <c r="D18" s="8">
        <f t="shared" ref="D18:J18" si="0">D37</f>
        <v>0.15340948828534795</v>
      </c>
      <c r="E18" s="8">
        <f t="shared" si="0"/>
        <v>0.15513250781159588</v>
      </c>
      <c r="F18" s="8">
        <f t="shared" si="0"/>
        <v>0.15739982231657648</v>
      </c>
      <c r="G18" s="8">
        <f t="shared" si="0"/>
        <v>0.15953293951013922</v>
      </c>
      <c r="H18" s="8">
        <f t="shared" si="0"/>
        <v>0.16066892707315672</v>
      </c>
      <c r="I18" s="8">
        <f t="shared" si="0"/>
        <v>0.16150785004071241</v>
      </c>
      <c r="J18" s="13">
        <f t="shared" si="0"/>
        <v>0.1628266495659941</v>
      </c>
      <c r="K18" s="13">
        <f t="shared" ref="K18:L18" si="1">K37</f>
        <v>0.16447699127176346</v>
      </c>
      <c r="L18" s="13">
        <f t="shared" si="1"/>
        <v>0.16593961069284827</v>
      </c>
      <c r="M18" s="13">
        <f t="shared" ref="M18:N18" si="2">M37</f>
        <v>0.16710827069379214</v>
      </c>
      <c r="N18" s="13">
        <f t="shared" si="2"/>
        <v>0.16775569470913876</v>
      </c>
      <c r="O18" s="13">
        <f t="shared" ref="O18:P18" si="3">O37</f>
        <v>0.16932404102215423</v>
      </c>
      <c r="P18" s="13">
        <f t="shared" si="3"/>
        <v>0.17118461973423804</v>
      </c>
      <c r="Q18" s="13">
        <f t="shared" ref="Q18:R18" si="4">Q37</f>
        <v>0.17341444969919975</v>
      </c>
      <c r="R18" s="13">
        <f t="shared" si="4"/>
        <v>0.17707138197115926</v>
      </c>
      <c r="S18" s="13">
        <f t="shared" ref="S18" si="5">S37</f>
        <v>0.18112078468425907</v>
      </c>
      <c r="T18"/>
      <c r="U18"/>
    </row>
    <row r="19" spans="1:22" s="7" customFormat="1" ht="31.5" customHeight="1" x14ac:dyDescent="0.25">
      <c r="A19" s="87" t="s">
        <v>43</v>
      </c>
      <c r="B19" s="88"/>
      <c r="C19" s="21">
        <f t="shared" ref="C19:J19" si="6">SUM(C5:C17)</f>
        <v>12968</v>
      </c>
      <c r="D19" s="21">
        <f t="shared" si="6"/>
        <v>13161</v>
      </c>
      <c r="E19" s="21">
        <f t="shared" si="6"/>
        <v>13405</v>
      </c>
      <c r="F19" s="21">
        <f t="shared" si="6"/>
        <v>13642</v>
      </c>
      <c r="G19" s="21">
        <f t="shared" si="6"/>
        <v>13854</v>
      </c>
      <c r="H19" s="21">
        <f t="shared" si="6"/>
        <v>13979</v>
      </c>
      <c r="I19" s="21">
        <f t="shared" si="6"/>
        <v>14083</v>
      </c>
      <c r="J19" s="22">
        <f t="shared" si="6"/>
        <v>14219</v>
      </c>
      <c r="K19" s="22">
        <f t="shared" ref="K19:L19" si="7">SUM(K5:K17)</f>
        <v>14397</v>
      </c>
      <c r="L19" s="22">
        <f t="shared" si="7"/>
        <v>14569</v>
      </c>
      <c r="M19" s="22">
        <f t="shared" ref="M19:N19" si="8">SUM(M5:M17)</f>
        <v>14695</v>
      </c>
      <c r="N19" s="22">
        <f t="shared" si="8"/>
        <v>14788</v>
      </c>
      <c r="O19" s="22">
        <f t="shared" ref="O19:P19" si="9">SUM(O5:O17)</f>
        <v>14942</v>
      </c>
      <c r="P19" s="22">
        <f t="shared" si="9"/>
        <v>15137</v>
      </c>
      <c r="Q19" s="22">
        <f t="shared" ref="Q19:R19" si="10">SUM(Q5:Q17)</f>
        <v>15364</v>
      </c>
      <c r="R19" s="22">
        <f t="shared" si="10"/>
        <v>15742</v>
      </c>
      <c r="S19" s="22">
        <f t="shared" ref="S19" si="11">SUM(S5:S17)</f>
        <v>16102</v>
      </c>
    </row>
    <row r="20" spans="1:22" s="7" customFormat="1" ht="35.25" customHeight="1" thickBot="1" x14ac:dyDescent="0.3">
      <c r="A20" s="85" t="s">
        <v>41</v>
      </c>
      <c r="B20" s="86"/>
      <c r="C20" s="23">
        <v>86044</v>
      </c>
      <c r="D20" s="23">
        <v>85790</v>
      </c>
      <c r="E20" s="23">
        <v>86410</v>
      </c>
      <c r="F20" s="23">
        <v>86671</v>
      </c>
      <c r="G20" s="23">
        <v>86841</v>
      </c>
      <c r="H20" s="23">
        <v>87005</v>
      </c>
      <c r="I20" s="23">
        <v>87197</v>
      </c>
      <c r="J20" s="24">
        <v>87326</v>
      </c>
      <c r="K20" s="24">
        <v>87532</v>
      </c>
      <c r="L20" s="24">
        <v>87797</v>
      </c>
      <c r="M20" s="24">
        <v>87937</v>
      </c>
      <c r="N20" s="24">
        <v>88152</v>
      </c>
      <c r="O20" s="24">
        <v>88245</v>
      </c>
      <c r="P20" s="24">
        <v>88425</v>
      </c>
      <c r="Q20" s="24">
        <v>88597</v>
      </c>
      <c r="R20" s="24">
        <v>88902</v>
      </c>
      <c r="S20" s="24">
        <v>88902</v>
      </c>
    </row>
    <row r="21" spans="1:22" ht="12.75" customHeight="1" x14ac:dyDescent="0.25">
      <c r="V21" s="1"/>
    </row>
    <row r="22" spans="1:22" ht="12.75" customHeight="1" thickBot="1" x14ac:dyDescent="0.3">
      <c r="V22" s="1"/>
    </row>
    <row r="23" spans="1:22" ht="18" customHeight="1" x14ac:dyDescent="0.25">
      <c r="A23" s="20" t="s">
        <v>39</v>
      </c>
      <c r="B23" s="9" t="s">
        <v>1</v>
      </c>
      <c r="C23" s="9" t="s">
        <v>21</v>
      </c>
      <c r="D23" s="9" t="s">
        <v>22</v>
      </c>
      <c r="E23" s="9" t="s">
        <v>23</v>
      </c>
      <c r="F23" s="9" t="s">
        <v>24</v>
      </c>
      <c r="G23" s="9" t="s">
        <v>26</v>
      </c>
      <c r="H23" s="9" t="s">
        <v>27</v>
      </c>
      <c r="I23" s="9" t="s">
        <v>28</v>
      </c>
      <c r="J23" s="10" t="s">
        <v>25</v>
      </c>
      <c r="K23" s="10" t="s">
        <v>50</v>
      </c>
      <c r="L23" s="10" t="s">
        <v>51</v>
      </c>
      <c r="M23" s="10" t="s">
        <v>52</v>
      </c>
      <c r="N23" s="10" t="s">
        <v>53</v>
      </c>
      <c r="O23" s="10" t="s">
        <v>55</v>
      </c>
      <c r="P23" s="10" t="s">
        <v>56</v>
      </c>
      <c r="Q23" s="10" t="s">
        <v>57</v>
      </c>
      <c r="R23" s="10" t="s">
        <v>58</v>
      </c>
      <c r="S23" s="10" t="str">
        <f>S4</f>
        <v>2023 Q2</v>
      </c>
    </row>
    <row r="24" spans="1:22" ht="12.75" customHeight="1" x14ac:dyDescent="0.25">
      <c r="A24" s="12" t="s">
        <v>2</v>
      </c>
      <c r="B24" s="5" t="s">
        <v>3</v>
      </c>
      <c r="C24" s="36">
        <f>C5/C20</f>
        <v>0.12932918041932034</v>
      </c>
      <c r="D24" s="36">
        <f t="shared" ref="D24:J24" si="12">D5/D20</f>
        <v>0.12972374402611028</v>
      </c>
      <c r="E24" s="36">
        <f t="shared" si="12"/>
        <v>0.12879296377734059</v>
      </c>
      <c r="F24" s="36">
        <f t="shared" si="12"/>
        <v>0.12839358032098394</v>
      </c>
      <c r="G24" s="36">
        <f t="shared" si="12"/>
        <v>0.12814223696180377</v>
      </c>
      <c r="H24" s="36">
        <f t="shared" si="12"/>
        <v>0.1279006953623355</v>
      </c>
      <c r="I24" s="36">
        <f t="shared" si="12"/>
        <v>0.12737823548975308</v>
      </c>
      <c r="J24" s="37">
        <f t="shared" si="12"/>
        <v>0.12717861805189748</v>
      </c>
      <c r="K24" s="37">
        <f t="shared" ref="K24:M24" si="13">K5/K20</f>
        <v>0.12686788831513046</v>
      </c>
      <c r="L24" s="37">
        <f t="shared" si="13"/>
        <v>0.12648495962276615</v>
      </c>
      <c r="M24" s="37">
        <f t="shared" si="13"/>
        <v>0.12628358938785722</v>
      </c>
      <c r="N24" s="37">
        <f t="shared" ref="N24:O24" si="14">N5/N20</f>
        <v>0.12597558762138125</v>
      </c>
      <c r="O24" s="37">
        <f t="shared" si="14"/>
        <v>0.1258428239560315</v>
      </c>
      <c r="P24" s="37">
        <f t="shared" ref="P24:Q24" si="15">P5/P20</f>
        <v>0.12556403731976251</v>
      </c>
      <c r="Q24" s="37">
        <f t="shared" si="15"/>
        <v>0.12520739979909026</v>
      </c>
      <c r="R24" s="37">
        <f t="shared" ref="R24:S24" si="16">R5/R20</f>
        <v>0.12450788508694967</v>
      </c>
      <c r="S24" s="37">
        <f t="shared" si="16"/>
        <v>0.12486783199478077</v>
      </c>
    </row>
    <row r="25" spans="1:22" s="1" customFormat="1" ht="12.75" customHeight="1" x14ac:dyDescent="0.25">
      <c r="A25" s="12" t="s">
        <v>4</v>
      </c>
      <c r="B25" s="5" t="s">
        <v>3</v>
      </c>
      <c r="C25" s="36">
        <f>C6/C20</f>
        <v>1.2168193017525917E-2</v>
      </c>
      <c r="D25" s="36">
        <f t="shared" ref="D25:J25" si="17">D6/D20</f>
        <v>1.2460659750553677E-2</v>
      </c>
      <c r="E25" s="36">
        <f t="shared" si="17"/>
        <v>1.2579562550630714E-2</v>
      </c>
      <c r="F25" s="36">
        <f t="shared" si="17"/>
        <v>1.2610907916142654E-2</v>
      </c>
      <c r="G25" s="36">
        <f t="shared" si="17"/>
        <v>1.2655312582766205E-2</v>
      </c>
      <c r="H25" s="36">
        <f t="shared" si="17"/>
        <v>1.2700419516119762E-2</v>
      </c>
      <c r="I25" s="36">
        <f t="shared" si="17"/>
        <v>1.2660986043097813E-2</v>
      </c>
      <c r="J25" s="37">
        <f t="shared" si="17"/>
        <v>1.26537342830314E-2</v>
      </c>
      <c r="K25" s="37">
        <f t="shared" ref="K25:M25" si="18">K6/K20</f>
        <v>1.2658227848101266E-2</v>
      </c>
      <c r="L25" s="37">
        <f t="shared" si="18"/>
        <v>1.2642801006868116E-2</v>
      </c>
      <c r="M25" s="37">
        <f t="shared" si="18"/>
        <v>1.2634044827546993E-2</v>
      </c>
      <c r="N25" s="37">
        <f t="shared" ref="N25:O25" si="19">N6/N20</f>
        <v>1.2614574825301752E-2</v>
      </c>
      <c r="O25" s="37">
        <f t="shared" si="19"/>
        <v>1.2601280525808828E-2</v>
      </c>
      <c r="P25" s="37">
        <f t="shared" ref="P25:Q25" si="20">P6/P20</f>
        <v>1.2541702007350863E-2</v>
      </c>
      <c r="Q25" s="37">
        <f t="shared" si="20"/>
        <v>1.2517353860740205E-2</v>
      </c>
      <c r="R25" s="37">
        <f t="shared" ref="R25:S25" si="21">R6/R20</f>
        <v>1.2496906706260826E-2</v>
      </c>
      <c r="S25" s="37">
        <f t="shared" si="21"/>
        <v>1.2496906706260826E-2</v>
      </c>
    </row>
    <row r="26" spans="1:22" s="1" customFormat="1" ht="12.75" customHeight="1" x14ac:dyDescent="0.25">
      <c r="A26" s="12" t="s">
        <v>5</v>
      </c>
      <c r="B26" s="5" t="s">
        <v>3</v>
      </c>
      <c r="C26" s="36">
        <f>C7/C20</f>
        <v>3.4982102180279857E-3</v>
      </c>
      <c r="D26" s="36">
        <f t="shared" ref="D26:J26" si="22">D7/D20</f>
        <v>3.6251311341648209E-3</v>
      </c>
      <c r="E26" s="36">
        <f t="shared" si="22"/>
        <v>3.7495660224511054E-3</v>
      </c>
      <c r="F26" s="36">
        <f t="shared" si="22"/>
        <v>3.8998050097495125E-3</v>
      </c>
      <c r="G26" s="36">
        <f t="shared" si="22"/>
        <v>4.1339920083831366E-3</v>
      </c>
      <c r="H26" s="36">
        <f t="shared" si="22"/>
        <v>4.287109936210563E-3</v>
      </c>
      <c r="I26" s="36">
        <f t="shared" si="22"/>
        <v>4.3464798100852093E-3</v>
      </c>
      <c r="J26" s="37">
        <f t="shared" si="22"/>
        <v>4.4660238645993179E-3</v>
      </c>
      <c r="K26" s="37">
        <f t="shared" ref="K26:M26" si="23">K7/K20</f>
        <v>4.6040305259790705E-3</v>
      </c>
      <c r="L26" s="37">
        <f t="shared" si="23"/>
        <v>4.6926432566033009E-3</v>
      </c>
      <c r="M26" s="37">
        <f t="shared" si="23"/>
        <v>4.7875183369912554E-3</v>
      </c>
      <c r="N26" s="37">
        <f t="shared" ref="N26:O26" si="24">N7/N20</f>
        <v>4.8325619384699155E-3</v>
      </c>
      <c r="O26" s="37">
        <f t="shared" si="24"/>
        <v>4.9067935860388689E-3</v>
      </c>
      <c r="P26" s="37">
        <f t="shared" ref="P26:Q26" si="25">P7/P20</f>
        <v>4.9759683347469609E-3</v>
      </c>
      <c r="Q26" s="37">
        <f t="shared" si="25"/>
        <v>5.113039944919128E-3</v>
      </c>
      <c r="R26" s="37">
        <f t="shared" ref="R26:S26" si="26">R7/R20</f>
        <v>5.5791770713819709E-3</v>
      </c>
      <c r="S26" s="37">
        <f t="shared" si="26"/>
        <v>5.9728690018222312E-3</v>
      </c>
    </row>
    <row r="27" spans="1:22" s="1" customFormat="1" ht="12.75" customHeight="1" x14ac:dyDescent="0.25">
      <c r="A27" s="12" t="s">
        <v>31</v>
      </c>
      <c r="B27" s="5" t="s">
        <v>3</v>
      </c>
      <c r="C27" s="36">
        <f>C8/C20</f>
        <v>1.964111384872856E-3</v>
      </c>
      <c r="D27" s="36">
        <f t="shared" ref="D27:J27" si="27">D8/D20</f>
        <v>2.6110269262151764E-3</v>
      </c>
      <c r="E27" s="36">
        <f t="shared" si="27"/>
        <v>3.6685568799907416E-3</v>
      </c>
      <c r="F27" s="36">
        <f t="shared" si="27"/>
        <v>4.9728282816628401E-3</v>
      </c>
      <c r="G27" s="36">
        <f t="shared" si="27"/>
        <v>5.9764397001416383E-3</v>
      </c>
      <c r="H27" s="36">
        <f t="shared" si="27"/>
        <v>6.5858284006666285E-3</v>
      </c>
      <c r="I27" s="36">
        <f t="shared" si="27"/>
        <v>7.3052972005917633E-3</v>
      </c>
      <c r="J27" s="37">
        <f t="shared" si="27"/>
        <v>7.981586240065959E-3</v>
      </c>
      <c r="K27" s="37">
        <f t="shared" ref="K27:M27" si="28">K8/K20</f>
        <v>8.8767536443814833E-3</v>
      </c>
      <c r="L27" s="37">
        <f t="shared" si="28"/>
        <v>9.6700342836315584E-3</v>
      </c>
      <c r="M27" s="37">
        <f t="shared" si="28"/>
        <v>1.0291458657902817E-2</v>
      </c>
      <c r="N27" s="37">
        <f t="shared" ref="N27:O27" si="29">N8/N20</f>
        <v>1.0799528087848263E-2</v>
      </c>
      <c r="O27" s="37">
        <f t="shared" si="29"/>
        <v>1.1842030709955239E-2</v>
      </c>
      <c r="P27" s="37">
        <f t="shared" ref="P27:Q27" si="30">P8/P20</f>
        <v>1.2948826689284704E-2</v>
      </c>
      <c r="Q27" s="37">
        <f t="shared" si="30"/>
        <v>1.415397812567017E-2</v>
      </c>
      <c r="R27" s="37">
        <f t="shared" ref="R27:S27" si="31">R8/R20</f>
        <v>1.6355087624575375E-2</v>
      </c>
      <c r="S27" s="37">
        <f t="shared" si="31"/>
        <v>1.814357382286113E-2</v>
      </c>
    </row>
    <row r="28" spans="1:22" s="1" customFormat="1" ht="12.75" customHeight="1" x14ac:dyDescent="0.25">
      <c r="A28" s="12" t="s">
        <v>30</v>
      </c>
      <c r="B28" s="5" t="s">
        <v>3</v>
      </c>
      <c r="C28" s="36">
        <f>C9/C20</f>
        <v>2.9403560968806657E-3</v>
      </c>
      <c r="D28" s="36">
        <f t="shared" ref="D28:J28" si="32">D9/D20</f>
        <v>4.0797295722112131E-3</v>
      </c>
      <c r="E28" s="36">
        <f t="shared" si="32"/>
        <v>5.2193033213748406E-3</v>
      </c>
      <c r="F28" s="36">
        <f t="shared" si="32"/>
        <v>6.0458515535761672E-3</v>
      </c>
      <c r="G28" s="36">
        <f t="shared" si="32"/>
        <v>6.9322094402413607E-3</v>
      </c>
      <c r="H28" s="36">
        <f t="shared" si="32"/>
        <v>7.3788862709039714E-3</v>
      </c>
      <c r="I28" s="36">
        <f t="shared" si="32"/>
        <v>7.8787114235581504E-3</v>
      </c>
      <c r="J28" s="37">
        <f t="shared" si="32"/>
        <v>8.4396399697684536E-3</v>
      </c>
      <c r="K28" s="37">
        <f t="shared" ref="K28:M28" si="33">K9/K20</f>
        <v>9.0595439382168807E-3</v>
      </c>
      <c r="L28" s="37">
        <f t="shared" si="33"/>
        <v>9.875052678337529E-3</v>
      </c>
      <c r="M28" s="37">
        <f t="shared" si="33"/>
        <v>1.0416548210650807E-2</v>
      </c>
      <c r="N28" s="37">
        <f t="shared" ref="N28:O28" si="34">N9/N20</f>
        <v>1.0697431708866504E-2</v>
      </c>
      <c r="O28" s="37">
        <f t="shared" si="34"/>
        <v>1.1128109241316788E-2</v>
      </c>
      <c r="P28" s="37">
        <f t="shared" ref="P28:Q28" si="35">P9/P20</f>
        <v>1.1908396946564885E-2</v>
      </c>
      <c r="Q28" s="37">
        <f t="shared" si="35"/>
        <v>1.283339164983013E-2</v>
      </c>
      <c r="R28" s="37">
        <f t="shared" ref="R28:S28" si="36">R9/R20</f>
        <v>1.4172909495849362E-2</v>
      </c>
      <c r="S28" s="37">
        <f t="shared" si="36"/>
        <v>1.5151515151515152E-2</v>
      </c>
    </row>
    <row r="29" spans="1:22" s="1" customFormat="1" ht="12.75" customHeight="1" x14ac:dyDescent="0.25">
      <c r="A29" s="12" t="s">
        <v>29</v>
      </c>
      <c r="B29" s="5" t="s">
        <v>3</v>
      </c>
      <c r="C29" s="36">
        <f>C10/C20</f>
        <v>4.6487843428943329E-5</v>
      </c>
      <c r="D29" s="36">
        <f t="shared" ref="D29:J29" si="37">D10/D20</f>
        <v>1.2822007226949528E-4</v>
      </c>
      <c r="E29" s="36">
        <f t="shared" si="37"/>
        <v>3.2403656984145352E-4</v>
      </c>
      <c r="F29" s="36">
        <f t="shared" si="37"/>
        <v>6.8073519400953025E-4</v>
      </c>
      <c r="G29" s="36">
        <f t="shared" si="37"/>
        <v>8.981932497322693E-4</v>
      </c>
      <c r="H29" s="36">
        <f t="shared" si="37"/>
        <v>9.9994253203838858E-4</v>
      </c>
      <c r="I29" s="36">
        <f t="shared" si="37"/>
        <v>1.1009553080954619E-3</v>
      </c>
      <c r="J29" s="37">
        <f t="shared" si="37"/>
        <v>1.2596477566818587E-3</v>
      </c>
      <c r="K29" s="37">
        <f t="shared" ref="K29:M29" si="38">K10/K20</f>
        <v>1.5194443175067403E-3</v>
      </c>
      <c r="L29" s="37">
        <f t="shared" si="38"/>
        <v>1.7198765333667437E-3</v>
      </c>
      <c r="M29" s="37">
        <f t="shared" si="38"/>
        <v>1.8308561811296723E-3</v>
      </c>
      <c r="N29" s="37">
        <f t="shared" ref="N29:O29" si="39">N10/N20</f>
        <v>1.9738633269806697E-3</v>
      </c>
      <c r="O29" s="37">
        <f t="shared" si="39"/>
        <v>2.1304323191115642E-3</v>
      </c>
      <c r="P29" s="37">
        <f t="shared" ref="P29:Q29" si="40">P10/P20</f>
        <v>2.3183488832343793E-3</v>
      </c>
      <c r="Q29" s="37">
        <f t="shared" si="40"/>
        <v>2.5960246960958044E-3</v>
      </c>
      <c r="R29" s="37">
        <f t="shared" ref="R29:S29" si="41">R10/R20</f>
        <v>2.8570785809093158E-3</v>
      </c>
      <c r="S29" s="37">
        <f t="shared" si="41"/>
        <v>3.0595487165643066E-3</v>
      </c>
    </row>
    <row r="30" spans="1:22" s="1" customFormat="1" ht="12.75" customHeight="1" x14ac:dyDescent="0.25">
      <c r="A30" s="12" t="s">
        <v>7</v>
      </c>
      <c r="B30" s="5" t="s">
        <v>3</v>
      </c>
      <c r="C30" s="36">
        <f>C11/C20</f>
        <v>5.2298823857561245E-4</v>
      </c>
      <c r="D30" s="36">
        <f t="shared" ref="D30:J30" si="42">D11/D20</f>
        <v>5.3619302949061668E-4</v>
      </c>
      <c r="E30" s="36">
        <f t="shared" si="42"/>
        <v>5.5549126258534894E-4</v>
      </c>
      <c r="F30" s="36">
        <f t="shared" si="42"/>
        <v>5.5381846292300774E-4</v>
      </c>
      <c r="G30" s="36">
        <f t="shared" si="42"/>
        <v>5.5273430752755034E-4</v>
      </c>
      <c r="H30" s="36">
        <f t="shared" si="42"/>
        <v>5.7467961611401639E-4</v>
      </c>
      <c r="I30" s="36">
        <f t="shared" si="42"/>
        <v>5.9635079188504196E-4</v>
      </c>
      <c r="J30" s="37">
        <f t="shared" si="42"/>
        <v>6.0692119185580464E-4</v>
      </c>
      <c r="K30" s="37">
        <f t="shared" ref="K30:M30" si="43">K11/K20</f>
        <v>6.5119042178860302E-4</v>
      </c>
      <c r="L30" s="37">
        <f t="shared" si="43"/>
        <v>6.150551841179084E-4</v>
      </c>
      <c r="M30" s="37">
        <f t="shared" si="43"/>
        <v>6.2544776373995019E-4</v>
      </c>
      <c r="N30" s="37">
        <f t="shared" ref="N30:O30" si="44">N11/N20</f>
        <v>6.23922315999637E-4</v>
      </c>
      <c r="O30" s="37">
        <f t="shared" si="44"/>
        <v>6.3459686101195538E-4</v>
      </c>
      <c r="P30" s="37">
        <f t="shared" ref="P30:Q30" si="45">P11/P20</f>
        <v>6.446140797285835E-4</v>
      </c>
      <c r="Q30" s="37">
        <f t="shared" si="45"/>
        <v>6.4336264207591682E-4</v>
      </c>
      <c r="R30" s="37">
        <f t="shared" ref="R30:S30" si="46">R11/R20</f>
        <v>6.4115542957413779E-4</v>
      </c>
      <c r="S30" s="37">
        <f t="shared" si="46"/>
        <v>6.4115542957413779E-4</v>
      </c>
    </row>
    <row r="31" spans="1:22" s="1" customFormat="1" ht="12.75" customHeight="1" x14ac:dyDescent="0.25">
      <c r="A31" s="12" t="s">
        <v>8</v>
      </c>
      <c r="B31" s="5" t="s">
        <v>3</v>
      </c>
      <c r="C31" s="36">
        <f>C12/C20</f>
        <v>2.4406117800195249E-4</v>
      </c>
      <c r="D31" s="36">
        <f t="shared" ref="D31:J31" si="47">D12/D20</f>
        <v>2.4478377433267279E-4</v>
      </c>
      <c r="E31" s="36">
        <f t="shared" si="47"/>
        <v>2.4302742738109014E-4</v>
      </c>
      <c r="F31" s="36">
        <f t="shared" si="47"/>
        <v>2.4229557752881588E-4</v>
      </c>
      <c r="G31" s="36">
        <f t="shared" si="47"/>
        <v>2.4182125954330327E-4</v>
      </c>
      <c r="H31" s="36">
        <f t="shared" si="47"/>
        <v>2.4136543876788691E-4</v>
      </c>
      <c r="I31" s="36">
        <f t="shared" si="47"/>
        <v>2.4083397364588232E-4</v>
      </c>
      <c r="J31" s="37">
        <f t="shared" si="47"/>
        <v>2.4047820809380941E-4</v>
      </c>
      <c r="K31" s="37">
        <f t="shared" ref="K31:M31" si="48">K12/K20</f>
        <v>2.3991226065895902E-4</v>
      </c>
      <c r="L31" s="37">
        <f t="shared" si="48"/>
        <v>2.3918812715696436E-4</v>
      </c>
      <c r="M31" s="37">
        <f t="shared" si="48"/>
        <v>2.3880732797343553E-4</v>
      </c>
      <c r="N31" s="37">
        <f t="shared" ref="N31:O31" si="49">N12/N20</f>
        <v>2.3822488429077048E-4</v>
      </c>
      <c r="O31" s="37">
        <f t="shared" si="49"/>
        <v>2.3797382287948327E-4</v>
      </c>
      <c r="P31" s="37">
        <f t="shared" ref="P31:Q31" si="50">P12/P20</f>
        <v>2.3748939779474131E-4</v>
      </c>
      <c r="Q31" s="37">
        <f t="shared" si="50"/>
        <v>2.3702834181744302E-4</v>
      </c>
      <c r="R31" s="37">
        <f t="shared" ref="R31:S31" si="51">R12/R20</f>
        <v>2.3621515826415603E-4</v>
      </c>
      <c r="S31" s="37">
        <f t="shared" si="51"/>
        <v>2.3621515826415603E-4</v>
      </c>
    </row>
    <row r="32" spans="1:22" s="1" customFormat="1" ht="12.75" customHeight="1" x14ac:dyDescent="0.25">
      <c r="A32" s="12" t="s">
        <v>18</v>
      </c>
      <c r="B32" s="5" t="s">
        <v>10</v>
      </c>
      <c r="C32" s="36">
        <f>C13/C20</f>
        <v>0</v>
      </c>
      <c r="D32" s="36">
        <f t="shared" ref="D32:J32" si="52">D13/D20</f>
        <v>0</v>
      </c>
      <c r="E32" s="36">
        <f t="shared" si="52"/>
        <v>0</v>
      </c>
      <c r="F32" s="36">
        <f t="shared" si="52"/>
        <v>0</v>
      </c>
      <c r="G32" s="36">
        <f t="shared" si="52"/>
        <v>0</v>
      </c>
      <c r="H32" s="36">
        <f t="shared" si="52"/>
        <v>0</v>
      </c>
      <c r="I32" s="36">
        <f t="shared" si="52"/>
        <v>0</v>
      </c>
      <c r="J32" s="37">
        <f t="shared" si="52"/>
        <v>0</v>
      </c>
      <c r="K32" s="37">
        <f t="shared" ref="K32:M32" si="53">K13/K20</f>
        <v>0</v>
      </c>
      <c r="L32" s="37">
        <f t="shared" si="53"/>
        <v>0</v>
      </c>
      <c r="M32" s="37">
        <f t="shared" si="53"/>
        <v>0</v>
      </c>
      <c r="N32" s="37">
        <f t="shared" ref="N32:O32" si="54">N13/N20</f>
        <v>0</v>
      </c>
      <c r="O32" s="37">
        <f t="shared" si="54"/>
        <v>0</v>
      </c>
      <c r="P32" s="37">
        <f t="shared" ref="P32:Q32" si="55">P13/P20</f>
        <v>0</v>
      </c>
      <c r="Q32" s="37">
        <f t="shared" si="55"/>
        <v>0</v>
      </c>
      <c r="R32" s="37">
        <f t="shared" ref="R32:S32" si="56">R13/R20</f>
        <v>0</v>
      </c>
      <c r="S32" s="37">
        <f t="shared" si="56"/>
        <v>0</v>
      </c>
    </row>
    <row r="33" spans="1:19" s="1" customFormat="1" ht="12.75" customHeight="1" x14ac:dyDescent="0.25">
      <c r="A33" s="14" t="s">
        <v>19</v>
      </c>
      <c r="B33" s="5" t="s">
        <v>10</v>
      </c>
      <c r="C33" s="42">
        <f>C14/C20</f>
        <v>0</v>
      </c>
      <c r="D33" s="42">
        <f t="shared" ref="D33:J33" si="57">D14/D20</f>
        <v>0</v>
      </c>
      <c r="E33" s="42">
        <f t="shared" si="57"/>
        <v>0</v>
      </c>
      <c r="F33" s="42">
        <f t="shared" si="57"/>
        <v>0</v>
      </c>
      <c r="G33" s="42">
        <f t="shared" si="57"/>
        <v>0</v>
      </c>
      <c r="H33" s="42">
        <f t="shared" si="57"/>
        <v>0</v>
      </c>
      <c r="I33" s="42">
        <f t="shared" si="57"/>
        <v>0</v>
      </c>
      <c r="J33" s="43">
        <f t="shared" si="57"/>
        <v>0</v>
      </c>
      <c r="K33" s="43">
        <f t="shared" ref="K33:M33" si="58">K14/K20</f>
        <v>0</v>
      </c>
      <c r="L33" s="43">
        <f t="shared" si="58"/>
        <v>0</v>
      </c>
      <c r="M33" s="43">
        <f t="shared" si="58"/>
        <v>0</v>
      </c>
      <c r="N33" s="43">
        <f t="shared" ref="N33:O33" si="59">N14/N20</f>
        <v>0</v>
      </c>
      <c r="O33" s="43">
        <f t="shared" si="59"/>
        <v>0</v>
      </c>
      <c r="P33" s="43">
        <f t="shared" ref="P33:Q33" si="60">P14/P20</f>
        <v>0</v>
      </c>
      <c r="Q33" s="43">
        <f t="shared" si="60"/>
        <v>0</v>
      </c>
      <c r="R33" s="43">
        <f t="shared" ref="R33:S33" si="61">R14/R20</f>
        <v>0</v>
      </c>
      <c r="S33" s="43">
        <f t="shared" si="61"/>
        <v>0</v>
      </c>
    </row>
    <row r="34" spans="1:19" s="1" customFormat="1" ht="12.75" customHeight="1" x14ac:dyDescent="0.25">
      <c r="A34" s="12" t="s">
        <v>20</v>
      </c>
      <c r="B34" s="5" t="s">
        <v>10</v>
      </c>
      <c r="C34" s="36">
        <f>C15/C20</f>
        <v>0</v>
      </c>
      <c r="D34" s="36">
        <f t="shared" ref="D34:J34" si="62">D15/D20</f>
        <v>0</v>
      </c>
      <c r="E34" s="36">
        <f t="shared" si="62"/>
        <v>0</v>
      </c>
      <c r="F34" s="36">
        <f t="shared" si="62"/>
        <v>0</v>
      </c>
      <c r="G34" s="36">
        <f t="shared" si="62"/>
        <v>0</v>
      </c>
      <c r="H34" s="36">
        <f t="shared" si="62"/>
        <v>0</v>
      </c>
      <c r="I34" s="36">
        <f t="shared" si="62"/>
        <v>0</v>
      </c>
      <c r="J34" s="37">
        <f t="shared" si="62"/>
        <v>0</v>
      </c>
      <c r="K34" s="37">
        <f t="shared" ref="K34:M34" si="63">K15/K20</f>
        <v>0</v>
      </c>
      <c r="L34" s="37">
        <f t="shared" si="63"/>
        <v>0</v>
      </c>
      <c r="M34" s="37">
        <f t="shared" si="63"/>
        <v>0</v>
      </c>
      <c r="N34" s="37">
        <f t="shared" ref="N34:O34" si="64">N15/N20</f>
        <v>0</v>
      </c>
      <c r="O34" s="37">
        <f t="shared" si="64"/>
        <v>0</v>
      </c>
      <c r="P34" s="37">
        <f t="shared" ref="P34:Q34" si="65">P15/P20</f>
        <v>0</v>
      </c>
      <c r="Q34" s="37">
        <f t="shared" si="65"/>
        <v>0</v>
      </c>
      <c r="R34" s="37">
        <f t="shared" ref="R34:S34" si="66">R15/R20</f>
        <v>0</v>
      </c>
      <c r="S34" s="37">
        <f t="shared" si="66"/>
        <v>0</v>
      </c>
    </row>
    <row r="35" spans="1:19" s="1" customFormat="1" ht="12.75" customHeight="1" x14ac:dyDescent="0.25">
      <c r="A35" s="12" t="s">
        <v>11</v>
      </c>
      <c r="B35" s="5" t="s">
        <v>10</v>
      </c>
      <c r="C35" s="36">
        <f>C16/C20</f>
        <v>0</v>
      </c>
      <c r="D35" s="36">
        <f t="shared" ref="D35:J35" si="67">D16/D20</f>
        <v>0</v>
      </c>
      <c r="E35" s="36">
        <f t="shared" si="67"/>
        <v>0</v>
      </c>
      <c r="F35" s="36">
        <f t="shared" si="67"/>
        <v>0</v>
      </c>
      <c r="G35" s="36">
        <f t="shared" si="67"/>
        <v>0</v>
      </c>
      <c r="H35" s="36">
        <f t="shared" si="67"/>
        <v>0</v>
      </c>
      <c r="I35" s="36">
        <f t="shared" si="67"/>
        <v>0</v>
      </c>
      <c r="J35" s="37">
        <f t="shared" si="67"/>
        <v>0</v>
      </c>
      <c r="K35" s="37">
        <f t="shared" ref="K35:M35" si="68">K16/K20</f>
        <v>0</v>
      </c>
      <c r="L35" s="37">
        <f t="shared" si="68"/>
        <v>0</v>
      </c>
      <c r="M35" s="37">
        <f t="shared" si="68"/>
        <v>0</v>
      </c>
      <c r="N35" s="37">
        <f t="shared" ref="N35:O35" si="69">N16/N20</f>
        <v>0</v>
      </c>
      <c r="O35" s="37">
        <f t="shared" si="69"/>
        <v>0</v>
      </c>
      <c r="P35" s="37">
        <f t="shared" ref="P35:Q35" si="70">P16/P20</f>
        <v>4.5236075770426919E-5</v>
      </c>
      <c r="Q35" s="37">
        <f t="shared" si="70"/>
        <v>1.1287063896068716E-4</v>
      </c>
      <c r="R35" s="37">
        <f t="shared" ref="R35:S35" si="71">R16/R20</f>
        <v>2.2496681739443431E-4</v>
      </c>
      <c r="S35" s="37">
        <f t="shared" si="71"/>
        <v>5.5116870261636406E-4</v>
      </c>
    </row>
    <row r="36" spans="1:19" s="1" customFormat="1" ht="12.75" customHeight="1" x14ac:dyDescent="0.25">
      <c r="A36" s="12" t="s">
        <v>12</v>
      </c>
      <c r="B36" s="5" t="s">
        <v>13</v>
      </c>
      <c r="C36" s="36">
        <f>C17/C20</f>
        <v>0</v>
      </c>
      <c r="D36" s="36">
        <f t="shared" ref="D36:J36" si="72">D17/D20</f>
        <v>0</v>
      </c>
      <c r="E36" s="36">
        <f t="shared" si="72"/>
        <v>0</v>
      </c>
      <c r="F36" s="36">
        <f t="shared" si="72"/>
        <v>0</v>
      </c>
      <c r="G36" s="36">
        <f t="shared" si="72"/>
        <v>0</v>
      </c>
      <c r="H36" s="36">
        <f t="shared" si="72"/>
        <v>0</v>
      </c>
      <c r="I36" s="36">
        <f t="shared" si="72"/>
        <v>0</v>
      </c>
      <c r="J36" s="37">
        <f t="shared" si="72"/>
        <v>0</v>
      </c>
      <c r="K36" s="37">
        <f t="shared" ref="K36:M36" si="73">K17/K20</f>
        <v>0</v>
      </c>
      <c r="L36" s="37">
        <f t="shared" si="73"/>
        <v>0</v>
      </c>
      <c r="M36" s="37">
        <f t="shared" si="73"/>
        <v>0</v>
      </c>
      <c r="N36" s="37">
        <f t="shared" ref="N36:O36" si="74">N17/N20</f>
        <v>0</v>
      </c>
      <c r="O36" s="37">
        <f t="shared" si="74"/>
        <v>0</v>
      </c>
      <c r="P36" s="37">
        <f t="shared" ref="P36:Q36" si="75">P17/P20</f>
        <v>0</v>
      </c>
      <c r="Q36" s="37">
        <f t="shared" si="75"/>
        <v>0</v>
      </c>
      <c r="R36" s="37">
        <f t="shared" ref="R36:S36" si="76">R17/R20</f>
        <v>0</v>
      </c>
      <c r="S36" s="37">
        <f t="shared" si="76"/>
        <v>0</v>
      </c>
    </row>
    <row r="37" spans="1:19" s="1" customFormat="1" ht="26.25" customHeight="1" thickBot="1" x14ac:dyDescent="0.3">
      <c r="A37" s="85" t="s">
        <v>42</v>
      </c>
      <c r="B37" s="86"/>
      <c r="C37" s="15">
        <f>C19/C20</f>
        <v>0.15071358839663429</v>
      </c>
      <c r="D37" s="15">
        <f t="shared" ref="D37:J37" si="77">D19/D20</f>
        <v>0.15340948828534795</v>
      </c>
      <c r="E37" s="15">
        <f t="shared" si="77"/>
        <v>0.15513250781159588</v>
      </c>
      <c r="F37" s="15">
        <f t="shared" si="77"/>
        <v>0.15739982231657648</v>
      </c>
      <c r="G37" s="15">
        <f t="shared" si="77"/>
        <v>0.15953293951013922</v>
      </c>
      <c r="H37" s="15">
        <f t="shared" si="77"/>
        <v>0.16066892707315672</v>
      </c>
      <c r="I37" s="15">
        <f t="shared" si="77"/>
        <v>0.16150785004071241</v>
      </c>
      <c r="J37" s="16">
        <f t="shared" si="77"/>
        <v>0.1628266495659941</v>
      </c>
      <c r="K37" s="16">
        <f t="shared" ref="K37:M37" si="78">K19/K20</f>
        <v>0.16447699127176346</v>
      </c>
      <c r="L37" s="16">
        <f t="shared" si="78"/>
        <v>0.16593961069284827</v>
      </c>
      <c r="M37" s="16">
        <f t="shared" si="78"/>
        <v>0.16710827069379214</v>
      </c>
      <c r="N37" s="16">
        <f t="shared" ref="N37:O37" si="79">N19/N20</f>
        <v>0.16775569470913876</v>
      </c>
      <c r="O37" s="16">
        <f t="shared" si="79"/>
        <v>0.16932404102215423</v>
      </c>
      <c r="P37" s="16">
        <f t="shared" ref="P37:Q37" si="80">P19/P20</f>
        <v>0.17118461973423804</v>
      </c>
      <c r="Q37" s="16">
        <f t="shared" si="80"/>
        <v>0.17341444969919975</v>
      </c>
      <c r="R37" s="16">
        <f t="shared" ref="R37:S37" si="81">R19/R20</f>
        <v>0.17707138197115926</v>
      </c>
      <c r="S37" s="16">
        <f t="shared" si="81"/>
        <v>0.18112078468425907</v>
      </c>
    </row>
  </sheetData>
  <mergeCells count="4">
    <mergeCell ref="A37:B37"/>
    <mergeCell ref="A1:C2"/>
    <mergeCell ref="A19:B19"/>
    <mergeCell ref="A20:B20"/>
  </mergeCells>
  <phoneticPr fontId="9" type="noConversion"/>
  <pageMargins left="0" right="0" top="0" bottom="0" header="0" footer="0"/>
  <pageSetup fitToWidth="0" fitToHeight="0" orientation="portrait" r:id="rId1"/>
  <headerFooter alignWithMargins="0"/>
  <ignoredErrors>
    <ignoredError sqref="C19:J19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18E34-44A5-44CE-88AB-0271229EF2C0}">
  <sheetPr codeName="Sheet8"/>
  <dimension ref="A1:AA39"/>
  <sheetViews>
    <sheetView showGridLines="0" tabSelected="1" showOutlineSymbols="0" zoomScaleNormal="100" workbookViewId="0">
      <pane xSplit="2" ySplit="4" topLeftCell="J32" activePane="bottomRight" state="frozen"/>
      <selection pane="topRight" activeCell="C1" sqref="C1"/>
      <selection pane="bottomLeft" activeCell="A5" sqref="A5"/>
      <selection pane="bottomRight" activeCell="L2" sqref="L2"/>
    </sheetView>
  </sheetViews>
  <sheetFormatPr defaultColWidth="6.88671875" defaultRowHeight="12.75" customHeight="1" x14ac:dyDescent="0.25"/>
  <cols>
    <col min="1" max="1" width="59.6640625" customWidth="1"/>
    <col min="2" max="2" width="44.5546875" style="3" customWidth="1"/>
    <col min="3" max="3" width="10.6640625" style="3" customWidth="1"/>
    <col min="4" max="9" width="10.6640625" style="1" customWidth="1"/>
    <col min="10" max="12" width="10.44140625" style="1" bestFit="1" customWidth="1"/>
    <col min="13" max="18" width="11.44140625" style="1" bestFit="1" customWidth="1"/>
    <col min="19" max="20" width="10.6640625" style="1" customWidth="1"/>
    <col min="21" max="29" width="10.6640625" customWidth="1"/>
    <col min="257" max="257" width="17.88671875" bestFit="1" customWidth="1"/>
    <col min="258" max="258" width="14.5546875" bestFit="1" customWidth="1"/>
    <col min="259" max="274" width="8.5546875" customWidth="1"/>
    <col min="275" max="285" width="10.6640625" customWidth="1"/>
    <col min="513" max="513" width="17.88671875" bestFit="1" customWidth="1"/>
    <col min="514" max="514" width="14.5546875" bestFit="1" customWidth="1"/>
    <col min="515" max="530" width="8.5546875" customWidth="1"/>
    <col min="531" max="541" width="10.6640625" customWidth="1"/>
    <col min="769" max="769" width="17.88671875" bestFit="1" customWidth="1"/>
    <col min="770" max="770" width="14.5546875" bestFit="1" customWidth="1"/>
    <col min="771" max="786" width="8.5546875" customWidth="1"/>
    <col min="787" max="797" width="10.6640625" customWidth="1"/>
    <col min="1025" max="1025" width="17.88671875" bestFit="1" customWidth="1"/>
    <col min="1026" max="1026" width="14.5546875" bestFit="1" customWidth="1"/>
    <col min="1027" max="1042" width="8.5546875" customWidth="1"/>
    <col min="1043" max="1053" width="10.6640625" customWidth="1"/>
    <col min="1281" max="1281" width="17.88671875" bestFit="1" customWidth="1"/>
    <col min="1282" max="1282" width="14.5546875" bestFit="1" customWidth="1"/>
    <col min="1283" max="1298" width="8.5546875" customWidth="1"/>
    <col min="1299" max="1309" width="10.6640625" customWidth="1"/>
    <col min="1537" max="1537" width="17.88671875" bestFit="1" customWidth="1"/>
    <col min="1538" max="1538" width="14.5546875" bestFit="1" customWidth="1"/>
    <col min="1539" max="1554" width="8.5546875" customWidth="1"/>
    <col min="1555" max="1565" width="10.6640625" customWidth="1"/>
    <col min="1793" max="1793" width="17.88671875" bestFit="1" customWidth="1"/>
    <col min="1794" max="1794" width="14.5546875" bestFit="1" customWidth="1"/>
    <col min="1795" max="1810" width="8.5546875" customWidth="1"/>
    <col min="1811" max="1821" width="10.6640625" customWidth="1"/>
    <col min="2049" max="2049" width="17.88671875" bestFit="1" customWidth="1"/>
    <col min="2050" max="2050" width="14.5546875" bestFit="1" customWidth="1"/>
    <col min="2051" max="2066" width="8.5546875" customWidth="1"/>
    <col min="2067" max="2077" width="10.6640625" customWidth="1"/>
    <col min="2305" max="2305" width="17.88671875" bestFit="1" customWidth="1"/>
    <col min="2306" max="2306" width="14.5546875" bestFit="1" customWidth="1"/>
    <col min="2307" max="2322" width="8.5546875" customWidth="1"/>
    <col min="2323" max="2333" width="10.6640625" customWidth="1"/>
    <col min="2561" max="2561" width="17.88671875" bestFit="1" customWidth="1"/>
    <col min="2562" max="2562" width="14.5546875" bestFit="1" customWidth="1"/>
    <col min="2563" max="2578" width="8.5546875" customWidth="1"/>
    <col min="2579" max="2589" width="10.6640625" customWidth="1"/>
    <col min="2817" max="2817" width="17.88671875" bestFit="1" customWidth="1"/>
    <col min="2818" max="2818" width="14.5546875" bestFit="1" customWidth="1"/>
    <col min="2819" max="2834" width="8.5546875" customWidth="1"/>
    <col min="2835" max="2845" width="10.6640625" customWidth="1"/>
    <col min="3073" max="3073" width="17.88671875" bestFit="1" customWidth="1"/>
    <col min="3074" max="3074" width="14.5546875" bestFit="1" customWidth="1"/>
    <col min="3075" max="3090" width="8.5546875" customWidth="1"/>
    <col min="3091" max="3101" width="10.6640625" customWidth="1"/>
    <col min="3329" max="3329" width="17.88671875" bestFit="1" customWidth="1"/>
    <col min="3330" max="3330" width="14.5546875" bestFit="1" customWidth="1"/>
    <col min="3331" max="3346" width="8.5546875" customWidth="1"/>
    <col min="3347" max="3357" width="10.6640625" customWidth="1"/>
    <col min="3585" max="3585" width="17.88671875" bestFit="1" customWidth="1"/>
    <col min="3586" max="3586" width="14.5546875" bestFit="1" customWidth="1"/>
    <col min="3587" max="3602" width="8.5546875" customWidth="1"/>
    <col min="3603" max="3613" width="10.6640625" customWidth="1"/>
    <col min="3841" max="3841" width="17.88671875" bestFit="1" customWidth="1"/>
    <col min="3842" max="3842" width="14.5546875" bestFit="1" customWidth="1"/>
    <col min="3843" max="3858" width="8.5546875" customWidth="1"/>
    <col min="3859" max="3869" width="10.6640625" customWidth="1"/>
    <col min="4097" max="4097" width="17.88671875" bestFit="1" customWidth="1"/>
    <col min="4098" max="4098" width="14.5546875" bestFit="1" customWidth="1"/>
    <col min="4099" max="4114" width="8.5546875" customWidth="1"/>
    <col min="4115" max="4125" width="10.6640625" customWidth="1"/>
    <col min="4353" max="4353" width="17.88671875" bestFit="1" customWidth="1"/>
    <col min="4354" max="4354" width="14.5546875" bestFit="1" customWidth="1"/>
    <col min="4355" max="4370" width="8.5546875" customWidth="1"/>
    <col min="4371" max="4381" width="10.6640625" customWidth="1"/>
    <col min="4609" max="4609" width="17.88671875" bestFit="1" customWidth="1"/>
    <col min="4610" max="4610" width="14.5546875" bestFit="1" customWidth="1"/>
    <col min="4611" max="4626" width="8.5546875" customWidth="1"/>
    <col min="4627" max="4637" width="10.6640625" customWidth="1"/>
    <col min="4865" max="4865" width="17.88671875" bestFit="1" customWidth="1"/>
    <col min="4866" max="4866" width="14.5546875" bestFit="1" customWidth="1"/>
    <col min="4867" max="4882" width="8.5546875" customWidth="1"/>
    <col min="4883" max="4893" width="10.6640625" customWidth="1"/>
    <col min="5121" max="5121" width="17.88671875" bestFit="1" customWidth="1"/>
    <col min="5122" max="5122" width="14.5546875" bestFit="1" customWidth="1"/>
    <col min="5123" max="5138" width="8.5546875" customWidth="1"/>
    <col min="5139" max="5149" width="10.6640625" customWidth="1"/>
    <col min="5377" max="5377" width="17.88671875" bestFit="1" customWidth="1"/>
    <col min="5378" max="5378" width="14.5546875" bestFit="1" customWidth="1"/>
    <col min="5379" max="5394" width="8.5546875" customWidth="1"/>
    <col min="5395" max="5405" width="10.6640625" customWidth="1"/>
    <col min="5633" max="5633" width="17.88671875" bestFit="1" customWidth="1"/>
    <col min="5634" max="5634" width="14.5546875" bestFit="1" customWidth="1"/>
    <col min="5635" max="5650" width="8.5546875" customWidth="1"/>
    <col min="5651" max="5661" width="10.6640625" customWidth="1"/>
    <col min="5889" max="5889" width="17.88671875" bestFit="1" customWidth="1"/>
    <col min="5890" max="5890" width="14.5546875" bestFit="1" customWidth="1"/>
    <col min="5891" max="5906" width="8.5546875" customWidth="1"/>
    <col min="5907" max="5917" width="10.6640625" customWidth="1"/>
    <col min="6145" max="6145" width="17.88671875" bestFit="1" customWidth="1"/>
    <col min="6146" max="6146" width="14.5546875" bestFit="1" customWidth="1"/>
    <col min="6147" max="6162" width="8.5546875" customWidth="1"/>
    <col min="6163" max="6173" width="10.6640625" customWidth="1"/>
    <col min="6401" max="6401" width="17.88671875" bestFit="1" customWidth="1"/>
    <col min="6402" max="6402" width="14.5546875" bestFit="1" customWidth="1"/>
    <col min="6403" max="6418" width="8.5546875" customWidth="1"/>
    <col min="6419" max="6429" width="10.6640625" customWidth="1"/>
    <col min="6657" max="6657" width="17.88671875" bestFit="1" customWidth="1"/>
    <col min="6658" max="6658" width="14.5546875" bestFit="1" customWidth="1"/>
    <col min="6659" max="6674" width="8.5546875" customWidth="1"/>
    <col min="6675" max="6685" width="10.6640625" customWidth="1"/>
    <col min="6913" max="6913" width="17.88671875" bestFit="1" customWidth="1"/>
    <col min="6914" max="6914" width="14.5546875" bestFit="1" customWidth="1"/>
    <col min="6915" max="6930" width="8.5546875" customWidth="1"/>
    <col min="6931" max="6941" width="10.6640625" customWidth="1"/>
    <col min="7169" max="7169" width="17.88671875" bestFit="1" customWidth="1"/>
    <col min="7170" max="7170" width="14.5546875" bestFit="1" customWidth="1"/>
    <col min="7171" max="7186" width="8.5546875" customWidth="1"/>
    <col min="7187" max="7197" width="10.6640625" customWidth="1"/>
    <col min="7425" max="7425" width="17.88671875" bestFit="1" customWidth="1"/>
    <col min="7426" max="7426" width="14.5546875" bestFit="1" customWidth="1"/>
    <col min="7427" max="7442" width="8.5546875" customWidth="1"/>
    <col min="7443" max="7453" width="10.6640625" customWidth="1"/>
    <col min="7681" max="7681" width="17.88671875" bestFit="1" customWidth="1"/>
    <col min="7682" max="7682" width="14.5546875" bestFit="1" customWidth="1"/>
    <col min="7683" max="7698" width="8.5546875" customWidth="1"/>
    <col min="7699" max="7709" width="10.6640625" customWidth="1"/>
    <col min="7937" max="7937" width="17.88671875" bestFit="1" customWidth="1"/>
    <col min="7938" max="7938" width="14.5546875" bestFit="1" customWidth="1"/>
    <col min="7939" max="7954" width="8.5546875" customWidth="1"/>
    <col min="7955" max="7965" width="10.6640625" customWidth="1"/>
    <col min="8193" max="8193" width="17.88671875" bestFit="1" customWidth="1"/>
    <col min="8194" max="8194" width="14.5546875" bestFit="1" customWidth="1"/>
    <col min="8195" max="8210" width="8.5546875" customWidth="1"/>
    <col min="8211" max="8221" width="10.6640625" customWidth="1"/>
    <col min="8449" max="8449" width="17.88671875" bestFit="1" customWidth="1"/>
    <col min="8450" max="8450" width="14.5546875" bestFit="1" customWidth="1"/>
    <col min="8451" max="8466" width="8.5546875" customWidth="1"/>
    <col min="8467" max="8477" width="10.6640625" customWidth="1"/>
    <col min="8705" max="8705" width="17.88671875" bestFit="1" customWidth="1"/>
    <col min="8706" max="8706" width="14.5546875" bestFit="1" customWidth="1"/>
    <col min="8707" max="8722" width="8.5546875" customWidth="1"/>
    <col min="8723" max="8733" width="10.6640625" customWidth="1"/>
    <col min="8961" max="8961" width="17.88671875" bestFit="1" customWidth="1"/>
    <col min="8962" max="8962" width="14.5546875" bestFit="1" customWidth="1"/>
    <col min="8963" max="8978" width="8.5546875" customWidth="1"/>
    <col min="8979" max="8989" width="10.6640625" customWidth="1"/>
    <col min="9217" max="9217" width="17.88671875" bestFit="1" customWidth="1"/>
    <col min="9218" max="9218" width="14.5546875" bestFit="1" customWidth="1"/>
    <col min="9219" max="9234" width="8.5546875" customWidth="1"/>
    <col min="9235" max="9245" width="10.6640625" customWidth="1"/>
    <col min="9473" max="9473" width="17.88671875" bestFit="1" customWidth="1"/>
    <col min="9474" max="9474" width="14.5546875" bestFit="1" customWidth="1"/>
    <col min="9475" max="9490" width="8.5546875" customWidth="1"/>
    <col min="9491" max="9501" width="10.6640625" customWidth="1"/>
    <col min="9729" max="9729" width="17.88671875" bestFit="1" customWidth="1"/>
    <col min="9730" max="9730" width="14.5546875" bestFit="1" customWidth="1"/>
    <col min="9731" max="9746" width="8.5546875" customWidth="1"/>
    <col min="9747" max="9757" width="10.6640625" customWidth="1"/>
    <col min="9985" max="9985" width="17.88671875" bestFit="1" customWidth="1"/>
    <col min="9986" max="9986" width="14.5546875" bestFit="1" customWidth="1"/>
    <col min="9987" max="10002" width="8.5546875" customWidth="1"/>
    <col min="10003" max="10013" width="10.6640625" customWidth="1"/>
    <col min="10241" max="10241" width="17.88671875" bestFit="1" customWidth="1"/>
    <col min="10242" max="10242" width="14.5546875" bestFit="1" customWidth="1"/>
    <col min="10243" max="10258" width="8.5546875" customWidth="1"/>
    <col min="10259" max="10269" width="10.6640625" customWidth="1"/>
    <col min="10497" max="10497" width="17.88671875" bestFit="1" customWidth="1"/>
    <col min="10498" max="10498" width="14.5546875" bestFit="1" customWidth="1"/>
    <col min="10499" max="10514" width="8.5546875" customWidth="1"/>
    <col min="10515" max="10525" width="10.6640625" customWidth="1"/>
    <col min="10753" max="10753" width="17.88671875" bestFit="1" customWidth="1"/>
    <col min="10754" max="10754" width="14.5546875" bestFit="1" customWidth="1"/>
    <col min="10755" max="10770" width="8.5546875" customWidth="1"/>
    <col min="10771" max="10781" width="10.6640625" customWidth="1"/>
    <col min="11009" max="11009" width="17.88671875" bestFit="1" customWidth="1"/>
    <col min="11010" max="11010" width="14.5546875" bestFit="1" customWidth="1"/>
    <col min="11011" max="11026" width="8.5546875" customWidth="1"/>
    <col min="11027" max="11037" width="10.6640625" customWidth="1"/>
    <col min="11265" max="11265" width="17.88671875" bestFit="1" customWidth="1"/>
    <col min="11266" max="11266" width="14.5546875" bestFit="1" customWidth="1"/>
    <col min="11267" max="11282" width="8.5546875" customWidth="1"/>
    <col min="11283" max="11293" width="10.6640625" customWidth="1"/>
    <col min="11521" max="11521" width="17.88671875" bestFit="1" customWidth="1"/>
    <col min="11522" max="11522" width="14.5546875" bestFit="1" customWidth="1"/>
    <col min="11523" max="11538" width="8.5546875" customWidth="1"/>
    <col min="11539" max="11549" width="10.6640625" customWidth="1"/>
    <col min="11777" max="11777" width="17.88671875" bestFit="1" customWidth="1"/>
    <col min="11778" max="11778" width="14.5546875" bestFit="1" customWidth="1"/>
    <col min="11779" max="11794" width="8.5546875" customWidth="1"/>
    <col min="11795" max="11805" width="10.6640625" customWidth="1"/>
    <col min="12033" max="12033" width="17.88671875" bestFit="1" customWidth="1"/>
    <col min="12034" max="12034" width="14.5546875" bestFit="1" customWidth="1"/>
    <col min="12035" max="12050" width="8.5546875" customWidth="1"/>
    <col min="12051" max="12061" width="10.6640625" customWidth="1"/>
    <col min="12289" max="12289" width="17.88671875" bestFit="1" customWidth="1"/>
    <col min="12290" max="12290" width="14.5546875" bestFit="1" customWidth="1"/>
    <col min="12291" max="12306" width="8.5546875" customWidth="1"/>
    <col min="12307" max="12317" width="10.6640625" customWidth="1"/>
    <col min="12545" max="12545" width="17.88671875" bestFit="1" customWidth="1"/>
    <col min="12546" max="12546" width="14.5546875" bestFit="1" customWidth="1"/>
    <col min="12547" max="12562" width="8.5546875" customWidth="1"/>
    <col min="12563" max="12573" width="10.6640625" customWidth="1"/>
    <col min="12801" max="12801" width="17.88671875" bestFit="1" customWidth="1"/>
    <col min="12802" max="12802" width="14.5546875" bestFit="1" customWidth="1"/>
    <col min="12803" max="12818" width="8.5546875" customWidth="1"/>
    <col min="12819" max="12829" width="10.6640625" customWidth="1"/>
    <col min="13057" max="13057" width="17.88671875" bestFit="1" customWidth="1"/>
    <col min="13058" max="13058" width="14.5546875" bestFit="1" customWidth="1"/>
    <col min="13059" max="13074" width="8.5546875" customWidth="1"/>
    <col min="13075" max="13085" width="10.6640625" customWidth="1"/>
    <col min="13313" max="13313" width="17.88671875" bestFit="1" customWidth="1"/>
    <col min="13314" max="13314" width="14.5546875" bestFit="1" customWidth="1"/>
    <col min="13315" max="13330" width="8.5546875" customWidth="1"/>
    <col min="13331" max="13341" width="10.6640625" customWidth="1"/>
    <col min="13569" max="13569" width="17.88671875" bestFit="1" customWidth="1"/>
    <col min="13570" max="13570" width="14.5546875" bestFit="1" customWidth="1"/>
    <col min="13571" max="13586" width="8.5546875" customWidth="1"/>
    <col min="13587" max="13597" width="10.6640625" customWidth="1"/>
    <col min="13825" max="13825" width="17.88671875" bestFit="1" customWidth="1"/>
    <col min="13826" max="13826" width="14.5546875" bestFit="1" customWidth="1"/>
    <col min="13827" max="13842" width="8.5546875" customWidth="1"/>
    <col min="13843" max="13853" width="10.6640625" customWidth="1"/>
    <col min="14081" max="14081" width="17.88671875" bestFit="1" customWidth="1"/>
    <col min="14082" max="14082" width="14.5546875" bestFit="1" customWidth="1"/>
    <col min="14083" max="14098" width="8.5546875" customWidth="1"/>
    <col min="14099" max="14109" width="10.6640625" customWidth="1"/>
    <col min="14337" max="14337" width="17.88671875" bestFit="1" customWidth="1"/>
    <col min="14338" max="14338" width="14.5546875" bestFit="1" customWidth="1"/>
    <col min="14339" max="14354" width="8.5546875" customWidth="1"/>
    <col min="14355" max="14365" width="10.6640625" customWidth="1"/>
    <col min="14593" max="14593" width="17.88671875" bestFit="1" customWidth="1"/>
    <col min="14594" max="14594" width="14.5546875" bestFit="1" customWidth="1"/>
    <col min="14595" max="14610" width="8.5546875" customWidth="1"/>
    <col min="14611" max="14621" width="10.6640625" customWidth="1"/>
    <col min="14849" max="14849" width="17.88671875" bestFit="1" customWidth="1"/>
    <col min="14850" max="14850" width="14.5546875" bestFit="1" customWidth="1"/>
    <col min="14851" max="14866" width="8.5546875" customWidth="1"/>
    <col min="14867" max="14877" width="10.6640625" customWidth="1"/>
    <col min="15105" max="15105" width="17.88671875" bestFit="1" customWidth="1"/>
    <col min="15106" max="15106" width="14.5546875" bestFit="1" customWidth="1"/>
    <col min="15107" max="15122" width="8.5546875" customWidth="1"/>
    <col min="15123" max="15133" width="10.6640625" customWidth="1"/>
    <col min="15361" max="15361" width="17.88671875" bestFit="1" customWidth="1"/>
    <col min="15362" max="15362" width="14.5546875" bestFit="1" customWidth="1"/>
    <col min="15363" max="15378" width="8.5546875" customWidth="1"/>
    <col min="15379" max="15389" width="10.6640625" customWidth="1"/>
    <col min="15617" max="15617" width="17.88671875" bestFit="1" customWidth="1"/>
    <col min="15618" max="15618" width="14.5546875" bestFit="1" customWidth="1"/>
    <col min="15619" max="15634" width="8.5546875" customWidth="1"/>
    <col min="15635" max="15645" width="10.6640625" customWidth="1"/>
    <col min="15873" max="15873" width="17.88671875" bestFit="1" customWidth="1"/>
    <col min="15874" max="15874" width="14.5546875" bestFit="1" customWidth="1"/>
    <col min="15875" max="15890" width="8.5546875" customWidth="1"/>
    <col min="15891" max="15901" width="10.6640625" customWidth="1"/>
    <col min="16129" max="16129" width="17.88671875" bestFit="1" customWidth="1"/>
    <col min="16130" max="16130" width="14.5546875" bestFit="1" customWidth="1"/>
    <col min="16131" max="16146" width="8.5546875" customWidth="1"/>
    <col min="16147" max="16157" width="10.6640625" customWidth="1"/>
  </cols>
  <sheetData>
    <row r="1" spans="1:20" ht="13.2" x14ac:dyDescent="0.25">
      <c r="A1" s="69" t="s">
        <v>54</v>
      </c>
      <c r="B1" s="69"/>
      <c r="C1" s="69"/>
    </row>
    <row r="2" spans="1:20" ht="362.25" customHeight="1" x14ac:dyDescent="0.25">
      <c r="A2" s="69"/>
      <c r="B2" s="69"/>
      <c r="C2" s="69"/>
    </row>
    <row r="3" spans="1:20" ht="16.2" thickBot="1" x14ac:dyDescent="0.3">
      <c r="A3" s="2" t="s">
        <v>0</v>
      </c>
    </row>
    <row r="4" spans="1:20" ht="13.5" customHeight="1" x14ac:dyDescent="0.25">
      <c r="A4" s="20" t="s">
        <v>39</v>
      </c>
      <c r="B4" s="9" t="s">
        <v>1</v>
      </c>
      <c r="C4" s="9">
        <v>2005</v>
      </c>
      <c r="D4" s="9">
        <v>2006</v>
      </c>
      <c r="E4" s="9">
        <v>2007</v>
      </c>
      <c r="F4" s="9">
        <v>2008</v>
      </c>
      <c r="G4" s="9">
        <v>2009</v>
      </c>
      <c r="H4" s="9">
        <v>2010</v>
      </c>
      <c r="I4" s="9">
        <v>2011</v>
      </c>
      <c r="J4" s="9">
        <v>2012</v>
      </c>
      <c r="K4" s="9">
        <v>2013</v>
      </c>
      <c r="L4" s="9">
        <v>2014</v>
      </c>
      <c r="M4" s="9">
        <v>2015</v>
      </c>
      <c r="N4" s="9">
        <v>2016</v>
      </c>
      <c r="O4" s="9">
        <v>2017</v>
      </c>
      <c r="P4" s="9">
        <v>2018</v>
      </c>
      <c r="Q4" s="9">
        <v>2019</v>
      </c>
      <c r="R4" s="10">
        <v>2020</v>
      </c>
      <c r="S4" s="10">
        <v>2021</v>
      </c>
      <c r="T4" s="10">
        <v>2022</v>
      </c>
    </row>
    <row r="5" spans="1:20" ht="13.5" customHeight="1" x14ac:dyDescent="0.25">
      <c r="A5" s="12" t="s">
        <v>2</v>
      </c>
      <c r="B5" s="5" t="s">
        <v>3</v>
      </c>
      <c r="C5" s="25">
        <v>25</v>
      </c>
      <c r="D5" s="25">
        <v>60</v>
      </c>
      <c r="E5" s="25">
        <v>91</v>
      </c>
      <c r="F5" s="25">
        <v>206</v>
      </c>
      <c r="G5" s="25">
        <v>475</v>
      </c>
      <c r="H5" s="25">
        <v>826</v>
      </c>
      <c r="I5" s="25">
        <v>1629</v>
      </c>
      <c r="J5" s="25">
        <v>3364</v>
      </c>
      <c r="K5" s="25">
        <v>5314</v>
      </c>
      <c r="L5" s="25">
        <v>7394</v>
      </c>
      <c r="M5" s="25">
        <v>9605</v>
      </c>
      <c r="N5" s="25">
        <v>10903</v>
      </c>
      <c r="O5" s="25">
        <v>11114</v>
      </c>
      <c r="P5" s="25">
        <v>11130</v>
      </c>
      <c r="Q5" s="25">
        <v>11129</v>
      </c>
      <c r="R5" s="26">
        <v>11107</v>
      </c>
      <c r="S5" s="26">
        <v>11105</v>
      </c>
      <c r="T5" s="26">
        <v>11093</v>
      </c>
    </row>
    <row r="6" spans="1:20" ht="13.5" customHeight="1" x14ac:dyDescent="0.25">
      <c r="A6" s="12" t="s">
        <v>4</v>
      </c>
      <c r="B6" s="5" t="s">
        <v>3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261</v>
      </c>
      <c r="O6" s="25">
        <v>609</v>
      </c>
      <c r="P6" s="25">
        <v>993</v>
      </c>
      <c r="Q6" s="25">
        <v>1087</v>
      </c>
      <c r="R6" s="26">
        <v>1104</v>
      </c>
      <c r="S6" s="26">
        <v>1111</v>
      </c>
      <c r="T6" s="26">
        <v>1109</v>
      </c>
    </row>
    <row r="7" spans="1:20" ht="13.5" customHeight="1" x14ac:dyDescent="0.25">
      <c r="A7" s="12" t="s">
        <v>5</v>
      </c>
      <c r="B7" s="5" t="s">
        <v>3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104</v>
      </c>
      <c r="P7" s="25">
        <v>258</v>
      </c>
      <c r="Q7" s="25">
        <v>324</v>
      </c>
      <c r="R7" s="26">
        <v>379</v>
      </c>
      <c r="S7" s="26">
        <v>421</v>
      </c>
      <c r="T7" s="26">
        <v>453</v>
      </c>
    </row>
    <row r="8" spans="1:20" ht="13.5" customHeight="1" x14ac:dyDescent="0.25">
      <c r="A8" s="12" t="s">
        <v>31</v>
      </c>
      <c r="B8" s="5" t="s">
        <v>3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61</v>
      </c>
      <c r="Q8" s="25">
        <v>317</v>
      </c>
      <c r="R8" s="26">
        <v>637</v>
      </c>
      <c r="S8" s="26">
        <v>905</v>
      </c>
      <c r="T8" s="26">
        <v>1254</v>
      </c>
    </row>
    <row r="9" spans="1:20" ht="13.5" customHeight="1" x14ac:dyDescent="0.25">
      <c r="A9" s="12" t="s">
        <v>30</v>
      </c>
      <c r="B9" s="5" t="s">
        <v>3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82</v>
      </c>
      <c r="Q9" s="25">
        <v>451</v>
      </c>
      <c r="R9" s="26">
        <v>687</v>
      </c>
      <c r="S9" s="26">
        <v>916</v>
      </c>
      <c r="T9" s="26">
        <v>1137</v>
      </c>
    </row>
    <row r="10" spans="1:20" ht="13.5" customHeight="1" x14ac:dyDescent="0.25">
      <c r="A10" s="12" t="s">
        <v>29</v>
      </c>
      <c r="B10" s="5" t="s">
        <v>3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28</v>
      </c>
      <c r="R10" s="26">
        <v>96</v>
      </c>
      <c r="S10" s="26">
        <v>161</v>
      </c>
      <c r="T10" s="26">
        <v>230</v>
      </c>
    </row>
    <row r="11" spans="1:20" ht="13.5" customHeight="1" x14ac:dyDescent="0.25">
      <c r="A11" s="12" t="s">
        <v>7</v>
      </c>
      <c r="B11" s="5" t="s">
        <v>3</v>
      </c>
      <c r="C11" s="25">
        <v>4</v>
      </c>
      <c r="D11" s="25">
        <v>4</v>
      </c>
      <c r="E11" s="25">
        <v>7</v>
      </c>
      <c r="F11" s="25">
        <v>10</v>
      </c>
      <c r="G11" s="25">
        <v>14</v>
      </c>
      <c r="H11" s="25">
        <v>14</v>
      </c>
      <c r="I11" s="25">
        <v>14</v>
      </c>
      <c r="J11" s="25">
        <v>14</v>
      </c>
      <c r="K11" s="25">
        <v>22</v>
      </c>
      <c r="L11" s="25">
        <v>25</v>
      </c>
      <c r="M11" s="25">
        <v>33</v>
      </c>
      <c r="N11" s="25">
        <v>37</v>
      </c>
      <c r="O11" s="25">
        <v>42</v>
      </c>
      <c r="P11" s="25">
        <v>44</v>
      </c>
      <c r="Q11" s="25">
        <v>48</v>
      </c>
      <c r="R11" s="26">
        <v>52</v>
      </c>
      <c r="S11" s="26">
        <v>55</v>
      </c>
      <c r="T11" s="26">
        <v>57</v>
      </c>
    </row>
    <row r="12" spans="1:20" s="4" customFormat="1" ht="14.25" customHeight="1" x14ac:dyDescent="0.25">
      <c r="A12" s="14" t="s">
        <v>8</v>
      </c>
      <c r="B12" s="6" t="s">
        <v>3</v>
      </c>
      <c r="C12" s="27">
        <v>2</v>
      </c>
      <c r="D12" s="27">
        <v>4</v>
      </c>
      <c r="E12" s="27">
        <v>4</v>
      </c>
      <c r="F12" s="27">
        <v>13</v>
      </c>
      <c r="G12" s="27">
        <v>16</v>
      </c>
      <c r="H12" s="27">
        <v>16</v>
      </c>
      <c r="I12" s="27">
        <v>17</v>
      </c>
      <c r="J12" s="27">
        <v>17</v>
      </c>
      <c r="K12" s="27">
        <v>19</v>
      </c>
      <c r="L12" s="27">
        <v>20</v>
      </c>
      <c r="M12" s="27">
        <v>20</v>
      </c>
      <c r="N12" s="27">
        <v>20</v>
      </c>
      <c r="O12" s="27">
        <v>21</v>
      </c>
      <c r="P12" s="27">
        <v>21</v>
      </c>
      <c r="Q12" s="27">
        <v>21</v>
      </c>
      <c r="R12" s="28">
        <v>21</v>
      </c>
      <c r="S12" s="28">
        <v>21</v>
      </c>
      <c r="T12" s="28">
        <v>21</v>
      </c>
    </row>
    <row r="13" spans="1:20" s="4" customFormat="1" ht="14.25" customHeight="1" x14ac:dyDescent="0.25">
      <c r="A13" s="12" t="s">
        <v>11</v>
      </c>
      <c r="B13" s="5" t="s">
        <v>10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6">
        <v>0</v>
      </c>
      <c r="S13" s="26">
        <v>0</v>
      </c>
      <c r="T13" s="26">
        <v>0</v>
      </c>
    </row>
    <row r="14" spans="1:20" s="4" customFormat="1" ht="14.25" customHeight="1" x14ac:dyDescent="0.25">
      <c r="A14" s="12" t="s">
        <v>18</v>
      </c>
      <c r="B14" s="5" t="s">
        <v>10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6">
        <v>0</v>
      </c>
      <c r="S14" s="26">
        <v>0</v>
      </c>
      <c r="T14" s="26">
        <v>0</v>
      </c>
    </row>
    <row r="15" spans="1:20" s="4" customFormat="1" ht="14.25" customHeight="1" x14ac:dyDescent="0.25">
      <c r="A15" s="14" t="s">
        <v>19</v>
      </c>
      <c r="B15" s="5" t="s">
        <v>10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6">
        <v>0</v>
      </c>
      <c r="S15" s="26">
        <v>0</v>
      </c>
      <c r="T15" s="26">
        <v>0</v>
      </c>
    </row>
    <row r="16" spans="1:20" s="4" customFormat="1" ht="14.25" customHeight="1" x14ac:dyDescent="0.25">
      <c r="A16" s="12" t="s">
        <v>9</v>
      </c>
      <c r="B16" s="5" t="s">
        <v>10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6">
        <v>0</v>
      </c>
      <c r="S16" s="26">
        <v>0</v>
      </c>
      <c r="T16" s="26">
        <v>10</v>
      </c>
    </row>
    <row r="17" spans="1:27" s="4" customFormat="1" ht="14.25" customHeight="1" x14ac:dyDescent="0.25">
      <c r="A17" s="12" t="s">
        <v>12</v>
      </c>
      <c r="B17" s="5" t="s">
        <v>13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6">
        <v>0</v>
      </c>
      <c r="S17" s="26">
        <v>0</v>
      </c>
      <c r="T17" s="26">
        <v>0</v>
      </c>
    </row>
    <row r="18" spans="1:27" s="4" customFormat="1" ht="14.25" customHeight="1" x14ac:dyDescent="0.25">
      <c r="A18" s="12" t="s">
        <v>32</v>
      </c>
      <c r="B18" s="52"/>
      <c r="C18" s="17"/>
      <c r="D18" s="17"/>
      <c r="E18" s="17"/>
      <c r="F18" s="17"/>
      <c r="G18" s="17"/>
      <c r="H18" s="17"/>
      <c r="I18" s="17"/>
      <c r="J18" s="8">
        <f>J37</f>
        <v>4.1632432830147031E-2</v>
      </c>
      <c r="K18" s="8">
        <f t="shared" ref="K18:R18" si="0">K37</f>
        <v>6.5002852599507166E-2</v>
      </c>
      <c r="L18" s="8">
        <f t="shared" si="0"/>
        <v>8.940998305308831E-2</v>
      </c>
      <c r="M18" s="8">
        <f t="shared" si="0"/>
        <v>0.1148203628409064</v>
      </c>
      <c r="N18" s="8">
        <f t="shared" si="0"/>
        <v>0.13223890447120937</v>
      </c>
      <c r="O18" s="8">
        <f t="shared" si="0"/>
        <v>0.13866536048328784</v>
      </c>
      <c r="P18" s="8">
        <f t="shared" si="0"/>
        <v>0.14707462965559137</v>
      </c>
      <c r="Q18" s="8">
        <f t="shared" si="0"/>
        <v>0.15513250781159588</v>
      </c>
      <c r="R18" s="13">
        <f t="shared" si="0"/>
        <v>0.16150785004071241</v>
      </c>
      <c r="S18" s="13">
        <f t="shared" ref="S18:T18" si="1">S37</f>
        <v>0.16710827069379214</v>
      </c>
      <c r="T18" s="13">
        <f t="shared" si="1"/>
        <v>0.17341444969919975</v>
      </c>
    </row>
    <row r="19" spans="1:27" ht="33.75" customHeight="1" x14ac:dyDescent="0.25">
      <c r="A19" s="87" t="s">
        <v>40</v>
      </c>
      <c r="B19" s="88"/>
      <c r="C19" s="21">
        <f>SUM(C5:C17)</f>
        <v>31</v>
      </c>
      <c r="D19" s="21">
        <f t="shared" ref="D19:R19" si="2">SUM(D5:D17)</f>
        <v>68</v>
      </c>
      <c r="E19" s="21">
        <f t="shared" si="2"/>
        <v>102</v>
      </c>
      <c r="F19" s="21">
        <f t="shared" si="2"/>
        <v>229</v>
      </c>
      <c r="G19" s="21">
        <f t="shared" si="2"/>
        <v>505</v>
      </c>
      <c r="H19" s="21">
        <f t="shared" si="2"/>
        <v>856</v>
      </c>
      <c r="I19" s="21">
        <f t="shared" si="2"/>
        <v>1660</v>
      </c>
      <c r="J19" s="21">
        <f t="shared" si="2"/>
        <v>3395</v>
      </c>
      <c r="K19" s="21">
        <f t="shared" si="2"/>
        <v>5355</v>
      </c>
      <c r="L19" s="21">
        <f t="shared" si="2"/>
        <v>7439</v>
      </c>
      <c r="M19" s="21">
        <f t="shared" si="2"/>
        <v>9658</v>
      </c>
      <c r="N19" s="21">
        <f t="shared" si="2"/>
        <v>11221</v>
      </c>
      <c r="O19" s="21">
        <f t="shared" si="2"/>
        <v>11890</v>
      </c>
      <c r="P19" s="21">
        <f t="shared" si="2"/>
        <v>12589</v>
      </c>
      <c r="Q19" s="21">
        <f t="shared" si="2"/>
        <v>13405</v>
      </c>
      <c r="R19" s="22">
        <f t="shared" si="2"/>
        <v>14083</v>
      </c>
      <c r="S19" s="22">
        <f t="shared" ref="S19:T19" si="3">SUM(S5:S17)</f>
        <v>14695</v>
      </c>
      <c r="T19" s="22">
        <f t="shared" si="3"/>
        <v>15364</v>
      </c>
    </row>
    <row r="20" spans="1:27" s="7" customFormat="1" ht="31.5" customHeight="1" thickBot="1" x14ac:dyDescent="0.3">
      <c r="A20" s="85" t="s">
        <v>41</v>
      </c>
      <c r="B20" s="86"/>
      <c r="C20" s="74"/>
      <c r="D20" s="74"/>
      <c r="E20" s="74"/>
      <c r="F20" s="74"/>
      <c r="G20" s="74"/>
      <c r="H20" s="74"/>
      <c r="I20" s="74"/>
      <c r="J20" s="23">
        <v>81547</v>
      </c>
      <c r="K20" s="23">
        <v>82381</v>
      </c>
      <c r="L20" s="23">
        <v>83201</v>
      </c>
      <c r="M20" s="23">
        <v>84114</v>
      </c>
      <c r="N20" s="23">
        <v>84854</v>
      </c>
      <c r="O20" s="23">
        <v>85746</v>
      </c>
      <c r="P20" s="23">
        <v>85596</v>
      </c>
      <c r="Q20" s="23">
        <v>86410</v>
      </c>
      <c r="R20" s="24">
        <v>87197</v>
      </c>
      <c r="S20" s="24">
        <v>87937</v>
      </c>
      <c r="T20" s="24">
        <v>88597</v>
      </c>
    </row>
    <row r="21" spans="1:27" s="7" customFormat="1" ht="35.25" customHeight="1" x14ac:dyDescent="0.25">
      <c r="A21"/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7" ht="12.75" customHeight="1" thickBot="1" x14ac:dyDescent="0.3"/>
    <row r="23" spans="1:27" ht="12.75" customHeight="1" x14ac:dyDescent="0.25">
      <c r="A23" s="20" t="s">
        <v>39</v>
      </c>
      <c r="B23" s="9" t="s">
        <v>1</v>
      </c>
      <c r="C23" s="9">
        <v>2005</v>
      </c>
      <c r="D23" s="9">
        <v>2006</v>
      </c>
      <c r="E23" s="9">
        <v>2007</v>
      </c>
      <c r="F23" s="9">
        <v>2008</v>
      </c>
      <c r="G23" s="9">
        <v>2009</v>
      </c>
      <c r="H23" s="9">
        <v>2010</v>
      </c>
      <c r="I23" s="9">
        <v>2011</v>
      </c>
      <c r="J23" s="9">
        <v>2012</v>
      </c>
      <c r="K23" s="9">
        <v>2013</v>
      </c>
      <c r="L23" s="9">
        <v>2014</v>
      </c>
      <c r="M23" s="9">
        <v>2015</v>
      </c>
      <c r="N23" s="9">
        <v>2016</v>
      </c>
      <c r="O23" s="9">
        <v>2017</v>
      </c>
      <c r="P23" s="9">
        <v>2018</v>
      </c>
      <c r="Q23" s="9">
        <v>2019</v>
      </c>
      <c r="R23" s="10">
        <v>2020</v>
      </c>
      <c r="S23" s="10">
        <v>2021</v>
      </c>
      <c r="T23" s="10">
        <v>2022</v>
      </c>
    </row>
    <row r="24" spans="1:27" ht="13.2" x14ac:dyDescent="0.25">
      <c r="A24" s="12" t="s">
        <v>2</v>
      </c>
      <c r="B24" s="5" t="s">
        <v>3</v>
      </c>
      <c r="C24" s="17"/>
      <c r="D24" s="17"/>
      <c r="E24" s="17"/>
      <c r="F24" s="17"/>
      <c r="G24" s="17"/>
      <c r="H24" s="17"/>
      <c r="I24" s="17"/>
      <c r="J24" s="34">
        <f>J5/J20</f>
        <v>4.1252283958943925E-2</v>
      </c>
      <c r="K24" s="34">
        <f t="shared" ref="K24:R24" si="4">K5/K20</f>
        <v>6.4505165025916175E-2</v>
      </c>
      <c r="L24" s="34">
        <f t="shared" si="4"/>
        <v>8.8869124169180663E-2</v>
      </c>
      <c r="M24" s="34">
        <f t="shared" si="4"/>
        <v>0.11419026559193475</v>
      </c>
      <c r="N24" s="34">
        <f t="shared" si="4"/>
        <v>0.12849129092323286</v>
      </c>
      <c r="O24" s="34">
        <f t="shared" si="4"/>
        <v>0.12961537564434492</v>
      </c>
      <c r="P24" s="34">
        <f t="shared" si="4"/>
        <v>0.13002944062806673</v>
      </c>
      <c r="Q24" s="34">
        <f t="shared" si="4"/>
        <v>0.12879296377734059</v>
      </c>
      <c r="R24" s="35">
        <f t="shared" si="4"/>
        <v>0.12737823548975308</v>
      </c>
      <c r="S24" s="35">
        <f t="shared" ref="S24:T24" si="5">S5/S20</f>
        <v>0.12628358938785722</v>
      </c>
      <c r="T24" s="35">
        <f t="shared" si="5"/>
        <v>0.12520739979909026</v>
      </c>
      <c r="U24" s="1"/>
      <c r="V24" s="1"/>
      <c r="W24" s="1"/>
      <c r="X24" s="1"/>
      <c r="Y24" s="1"/>
      <c r="Z24" s="1"/>
      <c r="AA24" s="1"/>
    </row>
    <row r="25" spans="1:27" ht="12.75" customHeight="1" x14ac:dyDescent="0.25">
      <c r="A25" s="12" t="s">
        <v>4</v>
      </c>
      <c r="B25" s="5" t="s">
        <v>3</v>
      </c>
      <c r="C25" s="17"/>
      <c r="D25" s="17"/>
      <c r="E25" s="17"/>
      <c r="F25" s="17"/>
      <c r="G25" s="17"/>
      <c r="H25" s="17"/>
      <c r="I25" s="17"/>
      <c r="J25" s="34">
        <f>J6/J20</f>
        <v>0</v>
      </c>
      <c r="K25" s="34">
        <f t="shared" ref="K25:R25" si="6">K6/K20</f>
        <v>0</v>
      </c>
      <c r="L25" s="34">
        <f t="shared" si="6"/>
        <v>0</v>
      </c>
      <c r="M25" s="34">
        <f t="shared" si="6"/>
        <v>0</v>
      </c>
      <c r="N25" s="34">
        <f t="shared" si="6"/>
        <v>3.0758714969241286E-3</v>
      </c>
      <c r="O25" s="34">
        <f t="shared" si="6"/>
        <v>7.1023721223147434E-3</v>
      </c>
      <c r="P25" s="34">
        <f t="shared" si="6"/>
        <v>1.1601009392962288E-2</v>
      </c>
      <c r="Q25" s="34">
        <f t="shared" si="6"/>
        <v>1.2579562550630714E-2</v>
      </c>
      <c r="R25" s="35">
        <f t="shared" si="6"/>
        <v>1.2660986043097813E-2</v>
      </c>
      <c r="S25" s="35">
        <f t="shared" ref="S25:T25" si="7">S6/S20</f>
        <v>1.2634044827546993E-2</v>
      </c>
      <c r="T25" s="35">
        <f t="shared" si="7"/>
        <v>1.2517353860740205E-2</v>
      </c>
      <c r="U25" s="1"/>
      <c r="V25" s="1"/>
      <c r="W25" s="1"/>
      <c r="X25" s="1"/>
      <c r="Y25" s="1"/>
      <c r="Z25" s="1"/>
      <c r="AA25" s="1"/>
    </row>
    <row r="26" spans="1:27" s="1" customFormat="1" ht="12.75" customHeight="1" x14ac:dyDescent="0.25">
      <c r="A26" s="12" t="s">
        <v>5</v>
      </c>
      <c r="B26" s="5" t="s">
        <v>3</v>
      </c>
      <c r="C26" s="17"/>
      <c r="D26" s="17"/>
      <c r="E26" s="17"/>
      <c r="F26" s="17"/>
      <c r="G26" s="17"/>
      <c r="H26" s="17"/>
      <c r="I26" s="17"/>
      <c r="J26" s="34">
        <f>J7/J20</f>
        <v>0</v>
      </c>
      <c r="K26" s="34">
        <f t="shared" ref="K26:R26" si="8">K7/K20</f>
        <v>0</v>
      </c>
      <c r="L26" s="34">
        <f t="shared" si="8"/>
        <v>0</v>
      </c>
      <c r="M26" s="34">
        <f t="shared" si="8"/>
        <v>0</v>
      </c>
      <c r="N26" s="34">
        <f t="shared" si="8"/>
        <v>0</v>
      </c>
      <c r="O26" s="34">
        <f t="shared" si="8"/>
        <v>1.2128845660438971E-3</v>
      </c>
      <c r="P26" s="34">
        <f t="shared" si="8"/>
        <v>3.0141595401654282E-3</v>
      </c>
      <c r="Q26" s="34">
        <f t="shared" si="8"/>
        <v>3.7495660224511054E-3</v>
      </c>
      <c r="R26" s="35">
        <f t="shared" si="8"/>
        <v>4.3464798100852093E-3</v>
      </c>
      <c r="S26" s="35">
        <f t="shared" ref="S26:T26" si="9">S7/S20</f>
        <v>4.7875183369912554E-3</v>
      </c>
      <c r="T26" s="35">
        <f t="shared" si="9"/>
        <v>5.113039944919128E-3</v>
      </c>
    </row>
    <row r="27" spans="1:27" s="1" customFormat="1" ht="12.75" customHeight="1" x14ac:dyDescent="0.25">
      <c r="A27" s="12" t="s">
        <v>31</v>
      </c>
      <c r="B27" s="5" t="s">
        <v>3</v>
      </c>
      <c r="C27" s="17"/>
      <c r="D27" s="17"/>
      <c r="E27" s="17"/>
      <c r="F27" s="17"/>
      <c r="G27" s="17"/>
      <c r="H27" s="17"/>
      <c r="I27" s="17"/>
      <c r="J27" s="34">
        <f>J8/J20</f>
        <v>0</v>
      </c>
      <c r="K27" s="34">
        <f t="shared" ref="K27:R27" si="10">K8/K20</f>
        <v>0</v>
      </c>
      <c r="L27" s="34">
        <f t="shared" si="10"/>
        <v>0</v>
      </c>
      <c r="M27" s="34">
        <f t="shared" si="10"/>
        <v>0</v>
      </c>
      <c r="N27" s="34">
        <f t="shared" si="10"/>
        <v>0</v>
      </c>
      <c r="O27" s="34">
        <f t="shared" si="10"/>
        <v>0</v>
      </c>
      <c r="P27" s="34">
        <f t="shared" si="10"/>
        <v>7.1265012383756249E-4</v>
      </c>
      <c r="Q27" s="34">
        <f t="shared" si="10"/>
        <v>3.6685568799907416E-3</v>
      </c>
      <c r="R27" s="35">
        <f t="shared" si="10"/>
        <v>7.3052972005917633E-3</v>
      </c>
      <c r="S27" s="35">
        <f t="shared" ref="S27:T27" si="11">S8/S20</f>
        <v>1.0291458657902817E-2</v>
      </c>
      <c r="T27" s="35">
        <f t="shared" si="11"/>
        <v>1.415397812567017E-2</v>
      </c>
    </row>
    <row r="28" spans="1:27" s="1" customFormat="1" ht="12.75" customHeight="1" x14ac:dyDescent="0.25">
      <c r="A28" s="12" t="s">
        <v>30</v>
      </c>
      <c r="B28" s="5" t="s">
        <v>3</v>
      </c>
      <c r="C28" s="17"/>
      <c r="D28" s="17"/>
      <c r="E28" s="17"/>
      <c r="F28" s="17"/>
      <c r="G28" s="17"/>
      <c r="H28" s="17"/>
      <c r="I28" s="17"/>
      <c r="J28" s="34">
        <f>J9/J20</f>
        <v>0</v>
      </c>
      <c r="K28" s="34">
        <f t="shared" ref="K28:R28" si="12">K9/K20</f>
        <v>0</v>
      </c>
      <c r="L28" s="34">
        <f t="shared" si="12"/>
        <v>0</v>
      </c>
      <c r="M28" s="34">
        <f t="shared" si="12"/>
        <v>0</v>
      </c>
      <c r="N28" s="34">
        <f t="shared" si="12"/>
        <v>0</v>
      </c>
      <c r="O28" s="34">
        <f t="shared" si="12"/>
        <v>0</v>
      </c>
      <c r="P28" s="34">
        <f t="shared" si="12"/>
        <v>9.5798869106032995E-4</v>
      </c>
      <c r="Q28" s="34">
        <f t="shared" si="12"/>
        <v>5.2193033213748406E-3</v>
      </c>
      <c r="R28" s="35">
        <f t="shared" si="12"/>
        <v>7.8787114235581504E-3</v>
      </c>
      <c r="S28" s="35">
        <f t="shared" ref="S28:T28" si="13">S9/S20</f>
        <v>1.0416548210650807E-2</v>
      </c>
      <c r="T28" s="35">
        <f t="shared" si="13"/>
        <v>1.283339164983013E-2</v>
      </c>
    </row>
    <row r="29" spans="1:27" s="1" customFormat="1" ht="12.75" customHeight="1" x14ac:dyDescent="0.25">
      <c r="A29" s="12" t="s">
        <v>29</v>
      </c>
      <c r="B29" s="5" t="s">
        <v>3</v>
      </c>
      <c r="C29" s="17"/>
      <c r="D29" s="17"/>
      <c r="E29" s="17"/>
      <c r="F29" s="17"/>
      <c r="G29" s="17"/>
      <c r="H29" s="17"/>
      <c r="I29" s="17"/>
      <c r="J29" s="34">
        <f>J10/J20</f>
        <v>0</v>
      </c>
      <c r="K29" s="34">
        <f t="shared" ref="K29:R29" si="14">K10/K20</f>
        <v>0</v>
      </c>
      <c r="L29" s="34">
        <f t="shared" si="14"/>
        <v>0</v>
      </c>
      <c r="M29" s="34">
        <f t="shared" si="14"/>
        <v>0</v>
      </c>
      <c r="N29" s="34">
        <f t="shared" si="14"/>
        <v>0</v>
      </c>
      <c r="O29" s="34">
        <f t="shared" si="14"/>
        <v>0</v>
      </c>
      <c r="P29" s="34">
        <f t="shared" si="14"/>
        <v>0</v>
      </c>
      <c r="Q29" s="34">
        <f t="shared" si="14"/>
        <v>3.2403656984145352E-4</v>
      </c>
      <c r="R29" s="35">
        <f t="shared" si="14"/>
        <v>1.1009553080954619E-3</v>
      </c>
      <c r="S29" s="35">
        <f t="shared" ref="S29:T29" si="15">S10/S20</f>
        <v>1.8308561811296723E-3</v>
      </c>
      <c r="T29" s="35">
        <f t="shared" si="15"/>
        <v>2.5960246960958044E-3</v>
      </c>
    </row>
    <row r="30" spans="1:27" s="1" customFormat="1" ht="12.75" customHeight="1" x14ac:dyDescent="0.25">
      <c r="A30" s="12" t="s">
        <v>7</v>
      </c>
      <c r="B30" s="5" t="s">
        <v>3</v>
      </c>
      <c r="C30" s="17"/>
      <c r="D30" s="17"/>
      <c r="E30" s="17"/>
      <c r="F30" s="17"/>
      <c r="G30" s="17"/>
      <c r="H30" s="17"/>
      <c r="I30" s="17"/>
      <c r="J30" s="34">
        <f>J11/J20</f>
        <v>1.7168013538204963E-4</v>
      </c>
      <c r="K30" s="34">
        <f t="shared" ref="K30:R30" si="16">K11/K20</f>
        <v>2.6705186875614523E-4</v>
      </c>
      <c r="L30" s="34">
        <f t="shared" si="16"/>
        <v>3.0047715772646964E-4</v>
      </c>
      <c r="M30" s="34">
        <f t="shared" si="16"/>
        <v>3.9232470218988517E-4</v>
      </c>
      <c r="N30" s="34">
        <f t="shared" si="16"/>
        <v>4.3604308577085347E-4</v>
      </c>
      <c r="O30" s="34">
        <f t="shared" si="16"/>
        <v>4.8981876705618923E-4</v>
      </c>
      <c r="P30" s="34">
        <f t="shared" si="16"/>
        <v>5.1404271227627456E-4</v>
      </c>
      <c r="Q30" s="34">
        <f t="shared" si="16"/>
        <v>5.5549126258534894E-4</v>
      </c>
      <c r="R30" s="35">
        <f t="shared" si="16"/>
        <v>5.9635079188504196E-4</v>
      </c>
      <c r="S30" s="35">
        <f t="shared" ref="S30:T30" si="17">S11/S20</f>
        <v>6.2544776373995019E-4</v>
      </c>
      <c r="T30" s="35">
        <f t="shared" si="17"/>
        <v>6.4336264207591682E-4</v>
      </c>
    </row>
    <row r="31" spans="1:27" s="1" customFormat="1" ht="12.75" customHeight="1" x14ac:dyDescent="0.25">
      <c r="A31" s="14" t="s">
        <v>8</v>
      </c>
      <c r="B31" s="6" t="s">
        <v>3</v>
      </c>
      <c r="C31" s="17"/>
      <c r="D31" s="17"/>
      <c r="E31" s="17"/>
      <c r="F31" s="17"/>
      <c r="G31" s="17"/>
      <c r="H31" s="17"/>
      <c r="I31" s="17"/>
      <c r="J31" s="40">
        <f>J12/J20</f>
        <v>2.0846873582106023E-4</v>
      </c>
      <c r="K31" s="40">
        <f t="shared" ref="K31:R31" si="18">K12/K20</f>
        <v>2.306357048348527E-4</v>
      </c>
      <c r="L31" s="40">
        <f t="shared" si="18"/>
        <v>2.403817261811757E-4</v>
      </c>
      <c r="M31" s="40">
        <f t="shared" si="18"/>
        <v>2.3777254678174857E-4</v>
      </c>
      <c r="N31" s="40">
        <f t="shared" si="18"/>
        <v>2.3569896528154242E-4</v>
      </c>
      <c r="O31" s="40">
        <f t="shared" si="18"/>
        <v>2.4490938352809461E-4</v>
      </c>
      <c r="P31" s="40">
        <f t="shared" si="18"/>
        <v>2.453385672227674E-4</v>
      </c>
      <c r="Q31" s="40">
        <f t="shared" si="18"/>
        <v>2.4302742738109014E-4</v>
      </c>
      <c r="R31" s="41">
        <f t="shared" si="18"/>
        <v>2.4083397364588232E-4</v>
      </c>
      <c r="S31" s="41">
        <f t="shared" ref="S31:T31" si="19">S12/S20</f>
        <v>2.3880732797343553E-4</v>
      </c>
      <c r="T31" s="41">
        <f t="shared" si="19"/>
        <v>2.3702834181744302E-4</v>
      </c>
    </row>
    <row r="32" spans="1:27" s="1" customFormat="1" ht="12.75" customHeight="1" x14ac:dyDescent="0.25">
      <c r="A32" s="14" t="s">
        <v>18</v>
      </c>
      <c r="B32" s="6" t="s">
        <v>10</v>
      </c>
      <c r="C32" s="17"/>
      <c r="D32" s="17"/>
      <c r="E32" s="17"/>
      <c r="F32" s="17"/>
      <c r="G32" s="17"/>
      <c r="H32" s="17"/>
      <c r="I32" s="17"/>
      <c r="J32" s="40">
        <f>J13/J20</f>
        <v>0</v>
      </c>
      <c r="K32" s="40">
        <f t="shared" ref="K32:R32" si="20">K13/K20</f>
        <v>0</v>
      </c>
      <c r="L32" s="40">
        <f t="shared" si="20"/>
        <v>0</v>
      </c>
      <c r="M32" s="40">
        <f t="shared" si="20"/>
        <v>0</v>
      </c>
      <c r="N32" s="40">
        <f t="shared" si="20"/>
        <v>0</v>
      </c>
      <c r="O32" s="40">
        <f t="shared" si="20"/>
        <v>0</v>
      </c>
      <c r="P32" s="40">
        <f t="shared" si="20"/>
        <v>0</v>
      </c>
      <c r="Q32" s="40">
        <f t="shared" si="20"/>
        <v>0</v>
      </c>
      <c r="R32" s="41">
        <f t="shared" si="20"/>
        <v>0</v>
      </c>
      <c r="S32" s="41">
        <f t="shared" ref="S32:T32" si="21">S13/S20</f>
        <v>0</v>
      </c>
      <c r="T32" s="41">
        <f t="shared" si="21"/>
        <v>0</v>
      </c>
    </row>
    <row r="33" spans="1:27" s="1" customFormat="1" ht="12.75" customHeight="1" x14ac:dyDescent="0.25">
      <c r="A33" s="14" t="s">
        <v>19</v>
      </c>
      <c r="B33" s="6" t="s">
        <v>10</v>
      </c>
      <c r="C33" s="17"/>
      <c r="D33" s="17"/>
      <c r="E33" s="17"/>
      <c r="F33" s="17"/>
      <c r="G33" s="17"/>
      <c r="H33" s="17"/>
      <c r="I33" s="17"/>
      <c r="J33" s="40">
        <f>J14/J20</f>
        <v>0</v>
      </c>
      <c r="K33" s="40">
        <f t="shared" ref="K33:R33" si="22">K14/K20</f>
        <v>0</v>
      </c>
      <c r="L33" s="40">
        <f t="shared" si="22"/>
        <v>0</v>
      </c>
      <c r="M33" s="40">
        <f t="shared" si="22"/>
        <v>0</v>
      </c>
      <c r="N33" s="40">
        <f t="shared" si="22"/>
        <v>0</v>
      </c>
      <c r="O33" s="40">
        <f t="shared" si="22"/>
        <v>0</v>
      </c>
      <c r="P33" s="40">
        <f t="shared" si="22"/>
        <v>0</v>
      </c>
      <c r="Q33" s="40">
        <f t="shared" si="22"/>
        <v>0</v>
      </c>
      <c r="R33" s="41">
        <f t="shared" si="22"/>
        <v>0</v>
      </c>
      <c r="S33" s="41">
        <f t="shared" ref="S33:T33" si="23">S14/S20</f>
        <v>0</v>
      </c>
      <c r="T33" s="41">
        <f t="shared" si="23"/>
        <v>0</v>
      </c>
    </row>
    <row r="34" spans="1:27" s="1" customFormat="1" ht="12.75" customHeight="1" x14ac:dyDescent="0.25">
      <c r="A34" s="14" t="s">
        <v>9</v>
      </c>
      <c r="B34" s="6" t="s">
        <v>10</v>
      </c>
      <c r="C34" s="17"/>
      <c r="D34" s="17"/>
      <c r="E34" s="17"/>
      <c r="F34" s="17"/>
      <c r="G34" s="17"/>
      <c r="H34" s="17"/>
      <c r="I34" s="17"/>
      <c r="J34" s="40">
        <f>J15/J20</f>
        <v>0</v>
      </c>
      <c r="K34" s="40">
        <f t="shared" ref="K34:R34" si="24">K15/K20</f>
        <v>0</v>
      </c>
      <c r="L34" s="40">
        <f t="shared" si="24"/>
        <v>0</v>
      </c>
      <c r="M34" s="40">
        <f t="shared" si="24"/>
        <v>0</v>
      </c>
      <c r="N34" s="40">
        <f t="shared" si="24"/>
        <v>0</v>
      </c>
      <c r="O34" s="40">
        <f t="shared" si="24"/>
        <v>0</v>
      </c>
      <c r="P34" s="40">
        <f t="shared" si="24"/>
        <v>0</v>
      </c>
      <c r="Q34" s="40">
        <f t="shared" si="24"/>
        <v>0</v>
      </c>
      <c r="R34" s="41">
        <f t="shared" si="24"/>
        <v>0</v>
      </c>
      <c r="S34" s="41">
        <f t="shared" ref="S34:T34" si="25">S15/S20</f>
        <v>0</v>
      </c>
      <c r="T34" s="41">
        <f t="shared" si="25"/>
        <v>0</v>
      </c>
    </row>
    <row r="35" spans="1:27" s="1" customFormat="1" ht="12.75" customHeight="1" x14ac:dyDescent="0.25">
      <c r="A35" s="12" t="s">
        <v>11</v>
      </c>
      <c r="B35" s="5" t="s">
        <v>10</v>
      </c>
      <c r="C35" s="17"/>
      <c r="D35" s="17"/>
      <c r="E35" s="17"/>
      <c r="F35" s="17"/>
      <c r="G35" s="17"/>
      <c r="H35" s="17"/>
      <c r="I35" s="17"/>
      <c r="J35" s="34">
        <f>J13/J20</f>
        <v>0</v>
      </c>
      <c r="K35" s="34">
        <f t="shared" ref="K35:R35" si="26">K13/K20</f>
        <v>0</v>
      </c>
      <c r="L35" s="34">
        <f t="shared" si="26"/>
        <v>0</v>
      </c>
      <c r="M35" s="34">
        <f t="shared" si="26"/>
        <v>0</v>
      </c>
      <c r="N35" s="34">
        <f t="shared" si="26"/>
        <v>0</v>
      </c>
      <c r="O35" s="34">
        <f t="shared" si="26"/>
        <v>0</v>
      </c>
      <c r="P35" s="34">
        <f t="shared" si="26"/>
        <v>0</v>
      </c>
      <c r="Q35" s="34">
        <f t="shared" si="26"/>
        <v>0</v>
      </c>
      <c r="R35" s="35">
        <f t="shared" si="26"/>
        <v>0</v>
      </c>
      <c r="S35" s="35">
        <f t="shared" ref="S35:T35" si="27">S13/S20</f>
        <v>0</v>
      </c>
      <c r="T35" s="35">
        <f t="shared" si="27"/>
        <v>0</v>
      </c>
    </row>
    <row r="36" spans="1:27" s="1" customFormat="1" ht="12.75" customHeight="1" x14ac:dyDescent="0.25">
      <c r="A36" s="12" t="s">
        <v>12</v>
      </c>
      <c r="B36" s="5" t="s">
        <v>13</v>
      </c>
      <c r="C36" s="17"/>
      <c r="D36" s="17"/>
      <c r="E36" s="17"/>
      <c r="F36" s="17"/>
      <c r="G36" s="17"/>
      <c r="H36" s="17"/>
      <c r="I36" s="17"/>
      <c r="J36" s="34">
        <f>J14/J20</f>
        <v>0</v>
      </c>
      <c r="K36" s="34">
        <f t="shared" ref="K36:R36" si="28">K14/K20</f>
        <v>0</v>
      </c>
      <c r="L36" s="34">
        <f t="shared" si="28"/>
        <v>0</v>
      </c>
      <c r="M36" s="34">
        <f t="shared" si="28"/>
        <v>0</v>
      </c>
      <c r="N36" s="34">
        <f t="shared" si="28"/>
        <v>0</v>
      </c>
      <c r="O36" s="34">
        <f t="shared" si="28"/>
        <v>0</v>
      </c>
      <c r="P36" s="34">
        <f t="shared" si="28"/>
        <v>0</v>
      </c>
      <c r="Q36" s="34">
        <f t="shared" si="28"/>
        <v>0</v>
      </c>
      <c r="R36" s="35">
        <f t="shared" si="28"/>
        <v>0</v>
      </c>
      <c r="S36" s="35">
        <f t="shared" ref="S36:T36" si="29">S14/S20</f>
        <v>0</v>
      </c>
      <c r="T36" s="35">
        <f t="shared" si="29"/>
        <v>0</v>
      </c>
    </row>
    <row r="37" spans="1:27" s="1" customFormat="1" ht="30.75" customHeight="1" thickBot="1" x14ac:dyDescent="0.3">
      <c r="A37" s="85" t="s">
        <v>42</v>
      </c>
      <c r="B37" s="86"/>
      <c r="C37" s="18"/>
      <c r="D37" s="18"/>
      <c r="E37" s="18"/>
      <c r="F37" s="18"/>
      <c r="G37" s="18"/>
      <c r="H37" s="18"/>
      <c r="I37" s="18"/>
      <c r="J37" s="15">
        <f>J19/J20</f>
        <v>4.1632432830147031E-2</v>
      </c>
      <c r="K37" s="15">
        <f t="shared" ref="K37:R37" si="30">K19/K20</f>
        <v>6.5002852599507166E-2</v>
      </c>
      <c r="L37" s="15">
        <f t="shared" si="30"/>
        <v>8.940998305308831E-2</v>
      </c>
      <c r="M37" s="15">
        <f t="shared" si="30"/>
        <v>0.1148203628409064</v>
      </c>
      <c r="N37" s="15">
        <f t="shared" si="30"/>
        <v>0.13223890447120937</v>
      </c>
      <c r="O37" s="15">
        <f t="shared" si="30"/>
        <v>0.13866536048328784</v>
      </c>
      <c r="P37" s="15">
        <f t="shared" si="30"/>
        <v>0.14707462965559137</v>
      </c>
      <c r="Q37" s="15">
        <f t="shared" si="30"/>
        <v>0.15513250781159588</v>
      </c>
      <c r="R37" s="16">
        <f t="shared" si="30"/>
        <v>0.16150785004071241</v>
      </c>
      <c r="S37" s="16">
        <f t="shared" ref="S37:T37" si="31">S19/S20</f>
        <v>0.16710827069379214</v>
      </c>
      <c r="T37" s="16">
        <f t="shared" si="31"/>
        <v>0.17341444969919975</v>
      </c>
    </row>
    <row r="38" spans="1:27" s="1" customFormat="1" ht="12.75" customHeight="1" x14ac:dyDescent="0.25">
      <c r="A38"/>
      <c r="B38" s="3"/>
      <c r="C38" s="3"/>
    </row>
    <row r="39" spans="1:27" ht="12.75" customHeight="1" x14ac:dyDescent="0.25">
      <c r="C39" s="3" t="s">
        <v>17</v>
      </c>
      <c r="U39" s="1"/>
      <c r="V39" s="1"/>
      <c r="W39" s="1"/>
      <c r="X39" s="1"/>
      <c r="Y39" s="1"/>
      <c r="Z39" s="1"/>
      <c r="AA39" s="1"/>
    </row>
  </sheetData>
  <mergeCells count="5">
    <mergeCell ref="A1:C2"/>
    <mergeCell ref="A19:B19"/>
    <mergeCell ref="A20:B20"/>
    <mergeCell ref="C20:I20"/>
    <mergeCell ref="A37:B37"/>
  </mergeCells>
  <pageMargins left="0" right="0" top="0" bottom="0" header="0" footer="0"/>
  <pageSetup fitToWidth="0" fitToHeight="0" orientation="portrait" r:id="rId1"/>
  <headerFooter alignWithMargins="0"/>
  <ignoredErrors>
    <ignoredError sqref="C19:T1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51" ma:contentTypeDescription="Create a new document." ma:contentTypeScope="" ma:versionID="da74f9ba31b3119f44716d717260e9fe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039cb4feb2f3b82e4819a179e5b573c3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Metric_x0020_Name" minOccurs="0"/>
                <xsd:element ref="ns3:Reporting_x0020_Frequency" minOccurs="0"/>
                <xsd:element ref="ns3:Report_x0020_Type" minOccurs="0"/>
                <xsd:element ref="ns3:Reported_x0020_Metric" minOccurs="0"/>
                <xsd:element ref="ns3:RMM" minOccurs="0"/>
                <xsd:element ref="ns1:PublishingStartDate" minOccurs="0"/>
                <xsd:element ref="ns1:PublishingExpirationDate" minOccurs="0"/>
                <xsd:element ref="ns3:RMM_x003a_Secondary_x0020_Report_x0020_Frequency" minOccurs="0"/>
                <xsd:element ref="ns3:RMM_x003a_Metric_x0020_Name" minOccurs="0"/>
                <xsd:element ref="ns3:RMM_x003a_Report_x0020_Frequency" minOccurs="0"/>
                <xsd:element ref="ns3:RMM_x003a_OC" minOccurs="0"/>
                <xsd:element ref="ns3:RMM_x003a_Reported_x0020_Metric" minOccurs="0"/>
                <xsd:element ref="ns3:RMM_x003a_PBR_x0020_Outcome" minOccurs="0"/>
                <xsd:element ref="ns3:RMM_x003a_Document_x0020_Name" minOccurs="0"/>
                <xsd:element ref="ns3:RMM_x003a_Report_x0020_Type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32" nillable="true" ma:displayName="Taxonomy Catch All Column" ma:hidden="true" ma:list="{8e3a9e49-f2bc-41c4-9b38-5f72ab4eb4f2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1" nillable="true" ma:displayName="PBR Outcome" ma:description="PBR Reporting Area" ma:internalName="Reporting_x0020_Area" ma:readOnly="false">
      <xsd:simpleType>
        <xsd:restriction base="dms:Text">
          <xsd:maxLength value="255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Metric_x0020_Name" ma:index="13" nillable="true" ma:displayName="Metric Name" ma:description="Specific Metric Reported by the Document" ma:internalName="Metric_x0020_Name" ma:readOnly="false">
      <xsd:simpleType>
        <xsd:restriction base="dms:Text">
          <xsd:maxLength value="255"/>
        </xsd:restriction>
      </xsd:simpleType>
    </xsd:element>
    <xsd:element name="Reporting_x0020_Frequency" ma:index="14" nillable="true" ma:displayName="Reporting Frequency" ma:description="1 Quarterly&#10;2 Semi-Annual&#10;3 Annual&#10;z None" ma:internalName="Reporting_x0020_Frequency" ma:readOnly="false">
      <xsd:simpleType>
        <xsd:restriction base="dms:Text">
          <xsd:maxLength value="255"/>
        </xsd:restriction>
      </xsd:simpleType>
    </xsd:element>
    <xsd:element name="Report_x0020_Type" ma:index="15" nillable="true" ma:displayName="Report Type" ma:internalName="Report_x0020_Type" ma:readOnly="false">
      <xsd:simpleType>
        <xsd:restriction base="dms:Text">
          <xsd:maxLength value="255"/>
        </xsd:restriction>
      </xsd:simpleType>
    </xsd:element>
    <xsd:element name="Reported_x0020_Metric" ma:index="16" nillable="true" ma:displayName="Reported Metric" ma:default="N/A" ma:description="Reported Metric" ma:internalName="Reported_x0020_Metr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a LMI Energy Burden"/>
                    <xsd:enumeration value="01b Payment Arrangement"/>
                    <xsd:enumeration value="01c Disconnections"/>
                    <xsd:enumeration value="02a Credit Ratings"/>
                    <xsd:enumeration value="02b Third-Party Generation"/>
                    <xsd:enumeration value="03a Cost Control for Non-ARA Components"/>
                    <xsd:enumeration value="03b Rate Base per Customer"/>
                    <xsd:enumeration value="03c O&amp;M cost per Customer"/>
                    <xsd:enumeration value="03d Annual Revenue Growth"/>
                    <xsd:enumeration value="04a Program Participation"/>
                    <xsd:enumeration value="04b Green Button Connect My Data"/>
                    <xsd:enumeration value="04c Green Button Download My Data"/>
                    <xsd:enumeration value="04d TOU Participation"/>
                    <xsd:enumeration value="04e AMI Opt-Out"/>
                    <xsd:enumeration value="05a LMI Program Participation"/>
                    <xsd:enumeration value="06a DER Grid Services Capability"/>
                    <xsd:enumeration value="06b DER Grid Services Enrollment"/>
                    <xsd:enumeration value="06c DER Grid Services Utilization"/>
                    <xsd:enumeration value="06d DER Curtailment"/>
                    <xsd:enumeration value="07a Fleet Electrification"/>
                    <xsd:enumeration value="07b Measured EV Load (Energy)"/>
                    <xsd:enumeration value="07c Measured EV Load (Demand)"/>
                    <xsd:enumeration value="07d Estimated EV Load"/>
                    <xsd:enumeration value="07e EV Count"/>
                    <xsd:enumeration value="07f Ride Share Fueling Hubs"/>
                    <xsd:enumeration value="08a GHG Emissions"/>
                    <xsd:enumeration value="08b GHG Intensity"/>
                    <xsd:enumeration value="09a Avoided T&amp;D Investment"/>
                    <xsd:enumeration value="09b NWA Total Cost"/>
                    <xsd:enumeration value="10a Total DER Interconnection Time"/>
                    <xsd:enumeration value="10b N/A - Reserved for future scorecard"/>
                    <xsd:enumeration value="10c Truck Roll Response Time"/>
                    <xsd:enumeration value="10d IPP Interconnection"/>
                    <xsd:enumeration value="10e Interconnection Cost Overrun"/>
                    <xsd:enumeration value="11a Critical Load"/>
                    <xsd:enumeration value="11b NIMS Certification"/>
                    <xsd:enumeration value="11c Emergency Response Training"/>
                    <xsd:enumeration value="N/A List of Additional Report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RMM" ma:index="17" nillable="true" ma:displayName="RMM" ma:description="Reported Metric Attributes" ma:list="{fbae5abc-f769-442a-b1b7-59f63b6780d5}" ma:internalName="RMM" ma:readOnly="false" ma:showField="Doc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Secondary_x0020_Report_x0020_Frequency" ma:index="20" nillable="true" ma:displayName="RMM:Secondary Report Frequency" ma:list="{fbae5abc-f769-442a-b1b7-59f63b6780d5}" ma:internalName="RMM_x003a_Secondary_x0020_Report_x0020_Frequency" ma:readOnly="true" ma:showField="Sec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Metric_x0020_Name" ma:index="21" nillable="true" ma:displayName="RMM:Metric Name" ma:list="{fbae5abc-f769-442a-b1b7-59f63b6780d5}" ma:internalName="RMM_x003a_Metric_x0020_Name" ma:readOnly="true" ma:showField="Metri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Frequency" ma:index="22" nillable="true" ma:displayName="RMM:Report Frequency" ma:list="{fbae5abc-f769-442a-b1b7-59f63b6780d5}" ma:internalName="RMM_x003a_Report_x0020_Frequency" ma:readOnly="true" ma:showField="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OC" ma:index="23" nillable="true" ma:displayName="RMM:OC" ma:list="{fbae5abc-f769-442a-b1b7-59f63b6780d5}" ma:internalName="RMM_x003a_OC" ma:readOnly="true" ma:showField="O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ed_x0020_Metric" ma:index="24" nillable="true" ma:displayName="RMM:Reported Metric" ma:list="{fbae5abc-f769-442a-b1b7-59f63b6780d5}" ma:internalName="RMM_x003a_Reported_x0020_Metric" ma:readOnly="true" ma:showField="RepMetri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PBR_x0020_Outcome" ma:index="25" nillable="true" ma:displayName="RMM:PBR Outcome" ma:list="{fbae5abc-f769-442a-b1b7-59f63b6780d5}" ma:internalName="RMM_x003a_PBR_x0020_Outcome" ma:readOnly="true" ma:showField="Titl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Document_x0020_Name" ma:index="26" nillable="true" ma:displayName="RMM:Document Name" ma:list="{fbae5abc-f769-442a-b1b7-59f63b6780d5}" ma:internalName="RMM_x003a_Document_x0020_Name" ma:readOnly="true" ma:showField="Do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Type" ma:index="27" nillable="true" ma:displayName="RMM:Report Type" ma:list="{fbae5abc-f769-442a-b1b7-59f63b6780d5}" ma:internalName="RMM_x003a_Report_x0020_Type" ma:readOnly="true" ma:showField="RepTyp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RMM xmlns="d308fceb-9ca2-4f99-a260-64602f61e6f4">
      <Value>16</Value>
    </RMM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Report_x0020_Type xmlns="d308fceb-9ca2-4f99-a260-64602f61e6f4">Scorecard;</Report_x0020_Type>
    <Metric_x0020_Name xmlns="d308fceb-9ca2-4f99-a260-64602f61e6f4">Program Participation</Metric_x0020_Name>
    <Reported_x0020_Metric xmlns="d308fceb-9ca2-4f99-a260-64602f61e6f4">
      <Value>04a Program Participation</Value>
    </Reported_x0020_Metric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04 Customer Engagement</Reporting_x0020_Area>
    <Reporting_x0020_Frequency xmlns="d308fceb-9ca2-4f99-a260-64602f61e6f4">1 Quarterly</Reporting_x0020_Frequency>
  </documentManagement>
</p:properties>
</file>

<file path=customXml/itemProps1.xml><?xml version="1.0" encoding="utf-8"?>
<ds:datastoreItem xmlns:ds="http://schemas.openxmlformats.org/officeDocument/2006/customXml" ds:itemID="{8A3CC33C-F318-4359-951A-844045DB2B51}"/>
</file>

<file path=customXml/itemProps2.xml><?xml version="1.0" encoding="utf-8"?>
<ds:datastoreItem xmlns:ds="http://schemas.openxmlformats.org/officeDocument/2006/customXml" ds:itemID="{AB50695D-F963-4D13-A4BF-D807FF6B9169}"/>
</file>

<file path=customXml/itemProps3.xml><?xml version="1.0" encoding="utf-8"?>
<ds:datastoreItem xmlns:ds="http://schemas.openxmlformats.org/officeDocument/2006/customXml" ds:itemID="{511E2811-7FB0-4B71-ABF1-79968B1379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04a_partic_cons_qtr</vt:lpstr>
      <vt:lpstr>04a_partic_ct_cons_ann</vt:lpstr>
      <vt:lpstr>04a_partic_oahu_qtr</vt:lpstr>
      <vt:lpstr>04a_partic_ct_oahu_ann</vt:lpstr>
      <vt:lpstr>04a_partic_ct_maui_qtr</vt:lpstr>
      <vt:lpstr>04a_partic_ct_maui_ann</vt:lpstr>
      <vt:lpstr>04a_partic_ct_hawaii_qtr</vt:lpstr>
      <vt:lpstr>04a_partic_ct_hawaii_ann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2023-08-01T22:57:12Z</dcterms:created>
  <dcterms:modified xsi:type="dcterms:W3CDTF">2023-08-01T22:57:44Z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Secondary Reporting Fewuency">
    <vt:lpwstr>None</vt:lpwstr>
  </property>
  <property fmtid="{D5CDD505-2E9C-101B-9397-08002B2CF9AE}" pid="5" name="_dlc_DocIdItemGuid">
    <vt:lpwstr>fb9644db-f873-4989-949f-dd55b591d124</vt:lpwstr>
  </property>
  <property fmtid="{D5CDD505-2E9C-101B-9397-08002B2CF9AE}" pid="6" name="RF">
    <vt:lpwstr>1 Quarterly</vt:lpwstr>
  </property>
  <property fmtid="{D5CDD505-2E9C-101B-9397-08002B2CF9AE}" pid="7" name="URL">
    <vt:lpwstr/>
  </property>
  <property fmtid="{D5CDD505-2E9C-101B-9397-08002B2CF9AE}" pid="8" name="SRF">
    <vt:lpwstr>None</vt:lpwstr>
  </property>
</Properties>
</file>