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codeName="ThisWorkbook" defaultThemeVersion="166925"/>
  <xr:revisionPtr revIDLastSave="0" documentId="13_ncr:1_{E05EF29A-A4EF-44F6-B8A8-B4E081DA4FB9}" xr6:coauthVersionLast="47" xr6:coauthVersionMax="47" xr10:uidLastSave="{00000000-0000-0000-0000-000000000000}"/>
  <bookViews>
    <workbookView xWindow="32025" yWindow="1335" windowWidth="20370" windowHeight="13185" xr2:uid="{00000000-000D-0000-FFFF-FFFF00000000}"/>
  </bookViews>
  <sheets>
    <sheet name="07a Fleet" sheetId="4" r:id="rId1"/>
    <sheet name="07a_data" sheetId="7" r:id="rId2"/>
  </sheets>
  <definedNames>
    <definedName name="a_hawaii_island_ev_pct_of_total_miles" localSheetId="0">OFFSET('07a Fleet'!$B$94:$B$103,COUNTA('07a Fleet'!$A$94:$A$120)-10,0,10,1)</definedName>
    <definedName name="a_hawaii_island_target" localSheetId="0">OFFSET('07a Fleet'!$D$94:$D$103,COUNTA('07a Fleet'!$A$94:$A$120)-10,0,10,1)</definedName>
    <definedName name="a_hawaii_island_total_miles" localSheetId="0">OFFSET('07a Fleet'!$C$94:$C$103,COUNTA('07a Fleet'!$A$94:$A$120)-10,0,10,1)</definedName>
    <definedName name="a_Hawaii_Island_Year" localSheetId="0">OFFSET('07a Fleet'!$A$94:$A$103,COUNTA('07a Fleet'!$A$94:$A$120)-10,0,10,1)</definedName>
    <definedName name="a_heco_ev_pct_of_total_miles" localSheetId="0">OFFSET('07a Fleet'!$B$4:$B$13,COUNTA('07a Fleet'!$A$4:$A$30)-10,0,10,1)</definedName>
    <definedName name="a_heco_target" localSheetId="0">OFFSET('07a Fleet'!$D$4:$D$13,COUNTA('07a Fleet'!$A$4:$A$30)-10,0,10,1)</definedName>
    <definedName name="a_heco_total_miles" localSheetId="0">OFFSET('07a Fleet'!$C$4:$C$13,COUNTA('07a Fleet'!$A$4:$A$30)-10,0,10,1)</definedName>
    <definedName name="a_heco_year" localSheetId="0">OFFSET('07a Fleet'!$A$4:$A$13,COUNTA('07a Fleet'!$A$4:$A$30)-10,0,10,1)</definedName>
    <definedName name="a_maui_county_ev_pct_of_total_miles" localSheetId="0">OFFSET('07a Fleet'!$B$64:$B$73,COUNTA('07a Fleet'!$A$64:$A$90)-10,0,10,1)</definedName>
    <definedName name="a_maui_county_target" localSheetId="0">OFFSET('07a Fleet'!$D$64:$D$73,COUNTA('07a Fleet'!$A$64:$A$90)-10,0,10,1)</definedName>
    <definedName name="a_maui_county_total_miles" localSheetId="0">OFFSET('07a Fleet'!$C$64:$C$73,COUNTA('07a Fleet'!$A$64:$A$90)-10,0,10,1)</definedName>
    <definedName name="a_maui_county_year" localSheetId="0">OFFSET('07a Fleet'!$A$64:$A$73,COUNTA('07a Fleet'!$A$64:$A$90)-10,0,10,1)</definedName>
    <definedName name="a_oahu_ev_pct_of_total_miles" localSheetId="0">OFFSET('07a Fleet'!$B$34:$B$43,COUNTA('07a Fleet'!$A$34:$A$60)-10,0,10,1)</definedName>
    <definedName name="a_oahu_total_miles" localSheetId="0">OFFSET('07a Fleet'!$C$34:$C$43,COUNTA('07a Fleet'!$A$34:$A$60)-10,0,10,1)</definedName>
    <definedName name="a_oahu_year" localSheetId="0">OFFSET('07a Fleet'!$A$34:$A$43,COUNTA('07a Fleet'!$A$34:$A$60)-10,0,10,1)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20" i="7" l="1"/>
  <c r="R20" i="7"/>
  <c r="L20" i="7"/>
  <c r="F20" i="7"/>
  <c r="X19" i="7"/>
  <c r="R19" i="7"/>
  <c r="L19" i="7"/>
  <c r="F19" i="7"/>
  <c r="X18" i="7"/>
  <c r="R18" i="7"/>
  <c r="L18" i="7"/>
  <c r="F18" i="7"/>
  <c r="X17" i="7"/>
  <c r="R17" i="7"/>
  <c r="L17" i="7"/>
  <c r="F17" i="7"/>
  <c r="X16" i="7"/>
  <c r="R16" i="7"/>
  <c r="L16" i="7"/>
  <c r="F16" i="7"/>
  <c r="X15" i="7"/>
  <c r="R15" i="7"/>
  <c r="L15" i="7"/>
  <c r="F15" i="7"/>
  <c r="X14" i="7"/>
  <c r="R14" i="7"/>
  <c r="L14" i="7"/>
  <c r="F14" i="7"/>
  <c r="X13" i="7"/>
  <c r="R13" i="7"/>
  <c r="L13" i="7"/>
  <c r="F13" i="7"/>
  <c r="X12" i="7"/>
  <c r="R12" i="7"/>
  <c r="L12" i="7"/>
  <c r="F12" i="7"/>
  <c r="X11" i="7"/>
  <c r="R11" i="7"/>
  <c r="L11" i="7"/>
  <c r="F11" i="7"/>
  <c r="X10" i="7"/>
  <c r="R10" i="7"/>
  <c r="L10" i="7"/>
  <c r="F10" i="7"/>
  <c r="X9" i="7"/>
  <c r="R9" i="7"/>
  <c r="L9" i="7"/>
  <c r="F9" i="7"/>
  <c r="X8" i="7"/>
  <c r="R8" i="7"/>
  <c r="L8" i="7"/>
  <c r="F8" i="7"/>
  <c r="X7" i="7"/>
  <c r="R7" i="7"/>
  <c r="L7" i="7"/>
  <c r="F7" i="7"/>
  <c r="X6" i="7"/>
  <c r="R6" i="7"/>
  <c r="L6" i="7"/>
  <c r="F6" i="7"/>
  <c r="X5" i="7"/>
  <c r="R5" i="7"/>
  <c r="L5" i="7"/>
  <c r="F5" i="7"/>
  <c r="X4" i="7"/>
  <c r="R4" i="7"/>
  <c r="L4" i="7"/>
  <c r="F4" i="7"/>
  <c r="D16" i="4"/>
</calcChain>
</file>

<file path=xl/sharedStrings.xml><?xml version="1.0" encoding="utf-8"?>
<sst xmlns="http://schemas.openxmlformats.org/spreadsheetml/2006/main" count="41" uniqueCount="19">
  <si>
    <t>Target</t>
  </si>
  <si>
    <t>A</t>
  </si>
  <si>
    <t>MAUI COUNTY</t>
  </si>
  <si>
    <t>YEAR</t>
  </si>
  <si>
    <t>HAWAI‘I ISLAND</t>
  </si>
  <si>
    <t>OʻAHU</t>
  </si>
  <si>
    <t>Consolidated</t>
  </si>
  <si>
    <t>Total Passenger Miles</t>
  </si>
  <si>
    <t>HAWAIIAN ELECTRIC COMPANY</t>
  </si>
  <si>
    <t>OAHU</t>
  </si>
  <si>
    <t>MAUI</t>
  </si>
  <si>
    <t>HAWAI'I ISLAND</t>
  </si>
  <si>
    <t>EV</t>
  </si>
  <si>
    <t>NON-EV</t>
  </si>
  <si>
    <t>TOTAL</t>
  </si>
  <si>
    <t>EV%</t>
  </si>
  <si>
    <t>Percent of EV Miles of Total Passenger Fleet Miles Driven</t>
  </si>
  <si>
    <t>Total Passenger Miles Driven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</si>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</sst>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1">
    <xf numFmtId="0" fontId="0" fillId="0" borderId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12" fillId="0" borderId="0" applyNumberFormat="0" applyFill="0" applyBorder="0" applyAlignment="0" applyProtection="0"/>
  </cellStyleXfs>
  <cellXfs count="38">
    <xf numFmtId="0" fontId="0" fillId="0" borderId="0" xfId="0"/>
    <xf numFmtId="0" fontId="7" fillId="0" borderId="0" xfId="3"/>
    <xf numFmtId="0" fontId="9" fillId="0" borderId="0" xfId="3" applyFont="1"/>
    <xf numFmtId="0" fontId="7" fillId="0" borderId="0" xfId="3" applyFont="1"/>
    <xf numFmtId="3" fontId="7" fillId="0" borderId="1" xfId="4" applyNumberFormat="1" applyFont="1" applyFill="1" applyBorder="1"/>
    <xf numFmtId="10" fontId="0" fillId="0" borderId="2" xfId="5" applyNumberFormat="1" applyFont="1" applyBorder="1" applyAlignment="1">
      <alignment horizontal="center"/>
    </xf>
    <xf numFmtId="10" fontId="7" fillId="0" borderId="1" xfId="5" applyNumberFormat="1" applyFont="1" applyFill="1" applyBorder="1"/>
    <xf numFmtId="0" fontId="5" fillId="0" borderId="0" xfId="3" applyFont="1"/>
    <xf numFmtId="0" fontId="11" fillId="3" borderId="3" xfId="6" applyNumberFormat="1" applyFont="1" applyFill="1" applyBorder="1" applyAlignment="1">
      <alignment horizontal="center" vertical="top" wrapText="1"/>
    </xf>
    <xf numFmtId="0" fontId="11" fillId="3" borderId="4" xfId="6" applyNumberFormat="1" applyFont="1" applyFill="1" applyBorder="1" applyAlignment="1">
      <alignment horizontal="center" vertical="top" wrapText="1"/>
    </xf>
    <xf numFmtId="0" fontId="5" fillId="2" borderId="3" xfId="6" applyNumberFormat="1" applyFont="1" applyFill="1" applyBorder="1" applyAlignment="1">
      <alignment horizontal="center"/>
    </xf>
    <xf numFmtId="10" fontId="0" fillId="2" borderId="4" xfId="7" applyNumberFormat="1" applyFont="1" applyFill="1" applyBorder="1" applyAlignment="1">
      <alignment horizontal="center"/>
    </xf>
    <xf numFmtId="0" fontId="5" fillId="0" borderId="3" xfId="6" applyNumberFormat="1" applyFont="1" applyBorder="1" applyAlignment="1">
      <alignment horizontal="center"/>
    </xf>
    <xf numFmtId="10" fontId="0" fillId="0" borderId="4" xfId="7" applyNumberFormat="1" applyFont="1" applyBorder="1" applyAlignment="1">
      <alignment horizontal="center"/>
    </xf>
    <xf numFmtId="0" fontId="11" fillId="3" borderId="2" xfId="6" applyNumberFormat="1" applyFont="1" applyFill="1" applyBorder="1" applyAlignment="1">
      <alignment horizontal="center" vertical="top" wrapText="1"/>
    </xf>
    <xf numFmtId="10" fontId="0" fillId="2" borderId="2" xfId="7" applyNumberFormat="1" applyFont="1" applyFill="1" applyBorder="1" applyAlignment="1">
      <alignment horizontal="center"/>
    </xf>
    <xf numFmtId="10" fontId="0" fillId="0" borderId="2" xfId="7" applyNumberFormat="1" applyFont="1" applyBorder="1" applyAlignment="1">
      <alignment horizontal="center"/>
    </xf>
    <xf numFmtId="10" fontId="7" fillId="0" borderId="0" xfId="3" applyNumberFormat="1"/>
    <xf numFmtId="0" fontId="7" fillId="0" borderId="0" xfId="3" applyAlignment="1">
      <alignment horizontal="center"/>
    </xf>
    <xf numFmtId="0" fontId="11" fillId="3" borderId="0" xfId="6" applyNumberFormat="1" applyFont="1" applyFill="1" applyBorder="1" applyAlignment="1">
      <alignment horizontal="center" vertical="top" wrapText="1"/>
    </xf>
    <xf numFmtId="164" fontId="4" fillId="2" borderId="4" xfId="8" applyNumberFormat="1" applyFont="1" applyFill="1" applyBorder="1" applyAlignment="1">
      <alignment horizontal="center"/>
    </xf>
    <xf numFmtId="164" fontId="4" fillId="0" borderId="4" xfId="8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ill="1" applyAlignment="1">
      <alignment wrapText="1"/>
    </xf>
    <xf numFmtId="0" fontId="7" fillId="0" borderId="0" xfId="3" applyFill="1" applyAlignment="1">
      <alignment horizontal="left" vertical="top"/>
    </xf>
    <xf numFmtId="0" fontId="3" fillId="0" borderId="1" xfId="3" applyFont="1" applyBorder="1" applyAlignment="1">
      <alignment horizontal="center" wrapText="1"/>
    </xf>
    <xf numFmtId="0" fontId="3" fillId="0" borderId="0" xfId="3" applyFont="1"/>
    <xf numFmtId="164" fontId="0" fillId="0" borderId="0" xfId="0" applyNumberFormat="1"/>
    <xf numFmtId="10" fontId="7" fillId="0" borderId="0" xfId="5" applyNumberFormat="1" applyFont="1" applyAlignment="1">
      <alignment horizontal="center"/>
    </xf>
    <xf numFmtId="10" fontId="7" fillId="0" borderId="0" xfId="5" applyNumberFormat="1" applyFont="1"/>
    <xf numFmtId="0" fontId="2" fillId="0" borderId="0" xfId="3" applyFont="1"/>
    <xf numFmtId="0" fontId="1" fillId="0" borderId="0" xfId="0" applyFont="1" applyAlignment="1">
      <alignment horizontal="center"/>
    </xf>
    <xf numFmtId="164" fontId="1" fillId="0" borderId="0" xfId="8" applyNumberFormat="1" applyFont="1" applyAlignment="1">
      <alignment horizontal="center"/>
    </xf>
    <xf numFmtId="10" fontId="1" fillId="0" borderId="0" xfId="5" applyNumberFormat="1" applyFont="1" applyAlignment="1">
      <alignment horizontal="center"/>
    </xf>
    <xf numFmtId="164" fontId="1" fillId="2" borderId="4" xfId="8" applyNumberFormat="1" applyFont="1" applyFill="1" applyBorder="1" applyAlignment="1">
      <alignment horizontal="center"/>
    </xf>
    <xf numFmtId="164" fontId="1" fillId="0" borderId="4" xfId="8" applyNumberFormat="1" applyFont="1" applyBorder="1" applyAlignment="1">
      <alignment horizontal="center"/>
    </xf>
    <xf numFmtId="164" fontId="0" fillId="2" borderId="4" xfId="0" applyNumberFormat="1" applyFill="1" applyBorder="1"/>
    <xf numFmtId="0" fontId="9" fillId="0" borderId="0" xfId="0" applyFont="1" applyAlignment="1">
      <alignment horizontal="center"/>
    </xf>
  </cellXfs>
  <cellStyles count="11">
    <cellStyle name="Comma" xfId="8" builtinId="3"/>
    <cellStyle name="Hyperlink 2" xfId="10" xr:uid="{DBC61722-D1EA-405A-9086-2BFADD5F54D8}"/>
    <cellStyle name="Normal" xfId="0" builtinId="0" customBuiltin="1"/>
    <cellStyle name="Normal 2" xfId="1" xr:uid="{00000000-0005-0000-0000-000001000000}"/>
    <cellStyle name="Normal 3" xfId="3" xr:uid="{00000000-0005-0000-0000-000002000000}"/>
    <cellStyle name="Normal 4" xfId="6" xr:uid="{41F6222F-5771-4740-8565-2C759E9FACDE}"/>
    <cellStyle name="Normal 5" xfId="9" xr:uid="{4CC4486D-7FA7-46BB-9856-BFFA36C44C55}"/>
    <cellStyle name="Percent" xfId="5" builtinId="5"/>
    <cellStyle name="Percent 2" xfId="2" xr:uid="{00000000-0005-0000-0000-000003000000}"/>
    <cellStyle name="Percent 3" xfId="4" xr:uid="{00000000-0005-0000-0000-000004000000}"/>
    <cellStyle name="Percent 4" xfId="7" xr:uid="{DDC28D7A-B7D5-47B0-89A6-803371DE5130}"/>
  </cellStyles>
  <dxfs count="28"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C0504D"/>
      <color rgb="FF809F41"/>
      <color rgb="FF4F81BD"/>
      <color rgb="FF71588F"/>
      <color rgb="FF2375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+mn-lt"/>
                <a:cs typeface="Times New Roman" panose="02020603050405020304" pitchFamily="18" charset="0"/>
              </a:defRPr>
            </a:pPr>
            <a:r>
              <a:rPr lang="en-US" sz="1200">
                <a:latin typeface="+mn-lt"/>
                <a:cs typeface="Times New Roman" panose="02020603050405020304" pitchFamily="18" charset="0"/>
              </a:rPr>
              <a:t>Hawaiian Electric Passenger Fleet:</a:t>
            </a:r>
          </a:p>
          <a:p>
            <a:pPr>
              <a:defRPr sz="1200">
                <a:latin typeface="+mn-lt"/>
                <a:cs typeface="Times New Roman" panose="02020603050405020304" pitchFamily="18" charset="0"/>
              </a:defRPr>
            </a:pPr>
            <a:r>
              <a:rPr lang="en-US" sz="1200">
                <a:latin typeface="+mn-lt"/>
                <a:cs typeface="Times New Roman" panose="02020603050405020304" pitchFamily="18" charset="0"/>
              </a:rPr>
              <a:t>Passenger</a:t>
            </a:r>
            <a:r>
              <a:rPr lang="en-US" sz="1200" baseline="0">
                <a:latin typeface="+mn-lt"/>
                <a:cs typeface="Times New Roman" panose="02020603050405020304" pitchFamily="18" charset="0"/>
              </a:rPr>
              <a:t> EV Miles Driven as a Percentage of Passenger Fleet Miles Driven</a:t>
            </a:r>
            <a:endParaRPr lang="en-US" sz="1200">
              <a:latin typeface="+mn-lt"/>
              <a:cs typeface="Times New Roman" panose="02020603050405020304" pitchFamily="18" charset="0"/>
            </a:endParaRPr>
          </a:p>
          <a:p>
            <a:pPr>
              <a:defRPr sz="1200">
                <a:latin typeface="+mn-lt"/>
                <a:cs typeface="Times New Roman" panose="02020603050405020304" pitchFamily="18" charset="0"/>
              </a:defRPr>
            </a:pPr>
            <a:r>
              <a:rPr lang="en-US" sz="1200" b="1" i="0" baseline="0">
                <a:effectLst/>
                <a:latin typeface="+mn-lt"/>
                <a:cs typeface="Times New Roman" panose="02020603050405020304" pitchFamily="18" charset="0"/>
              </a:rPr>
              <a:t>Hawaiian Electric </a:t>
            </a:r>
            <a:endParaRPr lang="en-US" sz="1200">
              <a:effectLst/>
              <a:latin typeface="+mn-lt"/>
              <a:cs typeface="Times New Roman" panose="02020603050405020304" pitchFamily="18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5456950586656126E-2"/>
          <c:y val="0.14395580871539995"/>
          <c:w val="0.81130122005297278"/>
          <c:h val="0.64435323244168952"/>
        </c:manualLayout>
      </c:layout>
      <c:barChart>
        <c:barDir val="col"/>
        <c:grouping val="clustered"/>
        <c:varyColors val="0"/>
        <c:ser>
          <c:idx val="8"/>
          <c:order val="0"/>
          <c:tx>
            <c:strRef>
              <c:f>'07a Fleet'!$B$2</c:f>
              <c:strCache>
                <c:ptCount val="1"/>
                <c:pt idx="0">
                  <c:v>Percent of EV Miles of Total Passenger Fleet Miles Driven</c:v>
                </c:pt>
              </c:strCache>
            </c:strRef>
          </c:tx>
          <c:spPr>
            <a:solidFill>
              <a:srgbClr val="71588F"/>
            </a:solidFill>
            <a:ln w="28575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2375DB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'07a Fleet'!a_heco_year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'07a Fleet'!a_heco_ev_pct_of_total_miles</c:f>
              <c:numCache>
                <c:formatCode>0.00%</c:formatCode>
                <c:ptCount val="10"/>
                <c:pt idx="0">
                  <c:v>2.1171855616385082E-2</c:v>
                </c:pt>
                <c:pt idx="1">
                  <c:v>2.9252430207216244E-2</c:v>
                </c:pt>
                <c:pt idx="2">
                  <c:v>4.0955797138540972E-2</c:v>
                </c:pt>
                <c:pt idx="3">
                  <c:v>3.2782543556889907E-2</c:v>
                </c:pt>
                <c:pt idx="4">
                  <c:v>3.579675170196283E-2</c:v>
                </c:pt>
                <c:pt idx="5">
                  <c:v>4.5360873027024497E-2</c:v>
                </c:pt>
                <c:pt idx="6">
                  <c:v>3.9579105045228942E-2</c:v>
                </c:pt>
                <c:pt idx="7">
                  <c:v>6.5402917273983369E-2</c:v>
                </c:pt>
                <c:pt idx="8">
                  <c:v>0.10183717333512531</c:v>
                </c:pt>
                <c:pt idx="9">
                  <c:v>0.15830320292363456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54C-4F39-8A92-FF008C5648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858816"/>
        <c:axId val="133860352"/>
      </c:barChart>
      <c:lineChart>
        <c:grouping val="standard"/>
        <c:varyColors val="0"/>
        <c:ser>
          <c:idx val="1"/>
          <c:order val="1"/>
          <c:tx>
            <c:strRef>
              <c:f>'07a Fleet'!$D$2</c:f>
              <c:strCache>
                <c:ptCount val="1"/>
                <c:pt idx="0">
                  <c:v>Target</c:v>
                </c:pt>
              </c:strCache>
            </c:strRef>
          </c:tx>
          <c:spPr>
            <a:ln w="66675">
              <a:noFill/>
            </a:ln>
          </c:spPr>
          <c:marker>
            <c:symbol val="dash"/>
            <c:size val="12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dash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00B050"/>
                    </a:solidFill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'07a Fleet'!a_heco_year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'07a Fleet'!a_heco_target</c:f>
              <c:numCache>
                <c:formatCode>#,##0</c:formatCode>
                <c:ptCount val="10"/>
                <c:pt idx="8" formatCode="0.00%">
                  <c:v>0.16540291727398337</c:v>
                </c:pt>
                <c:pt idx="9" formatCode="0.00%">
                  <c:v>0.26540000000000002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54C-4F39-8A92-FF008C5648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858816"/>
        <c:axId val="133860352"/>
      </c:lineChart>
      <c:lineChart>
        <c:grouping val="stacked"/>
        <c:varyColors val="0"/>
        <c:ser>
          <c:idx val="0"/>
          <c:order val="2"/>
          <c:tx>
            <c:strRef>
              <c:f>'07a Fleet'!$C$2</c:f>
              <c:strCache>
                <c:ptCount val="1"/>
                <c:pt idx="0">
                  <c:v>Total Passenger Miles Driven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'07a Fleet'!a_heco_year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'07a Fleet'!a_heco_total_miles</c:f>
              <c:numCache>
                <c:formatCode>_(* #,##0_);_(* \(#,##0\);_(* "-"??_);_(@_)</c:formatCode>
                <c:ptCount val="10"/>
                <c:pt idx="0">
                  <c:v>3018819</c:v>
                </c:pt>
                <c:pt idx="1">
                  <c:v>3179770</c:v>
                </c:pt>
                <c:pt idx="2">
                  <c:v>3047676</c:v>
                </c:pt>
                <c:pt idx="3">
                  <c:v>2707264</c:v>
                </c:pt>
                <c:pt idx="4">
                  <c:v>2917220</c:v>
                </c:pt>
                <c:pt idx="5">
                  <c:v>2690226</c:v>
                </c:pt>
                <c:pt idx="6">
                  <c:v>2576890</c:v>
                </c:pt>
                <c:pt idx="7">
                  <c:v>2135761</c:v>
                </c:pt>
                <c:pt idx="8">
                  <c:v>1964322</c:v>
                </c:pt>
                <c:pt idx="9">
                  <c:v>2005449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37-49BD-B7BA-B76D8F264E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728712"/>
        <c:axId val="374731336"/>
      </c:lineChart>
      <c:catAx>
        <c:axId val="13385881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33860352"/>
        <c:crosses val="autoZero"/>
        <c:auto val="1"/>
        <c:lblAlgn val="ctr"/>
        <c:lblOffset val="100"/>
        <c:noMultiLvlLbl val="0"/>
      </c:catAx>
      <c:valAx>
        <c:axId val="133860352"/>
        <c:scaling>
          <c:orientation val="minMax"/>
          <c:max val="0.5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33858816"/>
        <c:crosses val="autoZero"/>
        <c:crossBetween val="between"/>
      </c:valAx>
      <c:valAx>
        <c:axId val="374731336"/>
        <c:scaling>
          <c:orientation val="minMax"/>
        </c:scaling>
        <c:delete val="0"/>
        <c:axPos val="r"/>
        <c:numFmt formatCode="_(* #,##0_);_(* \(#,##0\);_(* &quot;-&quot;??_);_(@_)" sourceLinked="1"/>
        <c:majorTickMark val="out"/>
        <c:minorTickMark val="none"/>
        <c:tickLblPos val="nextTo"/>
        <c:crossAx val="374728712"/>
        <c:crosses val="max"/>
        <c:crossBetween val="between"/>
      </c:valAx>
      <c:catAx>
        <c:axId val="374728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4731336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</c:spPr>
    </c:plotArea>
    <c:legend>
      <c:legendPos val="b"/>
      <c:layout>
        <c:manualLayout>
          <c:xMode val="edge"/>
          <c:yMode val="edge"/>
          <c:x val="1.4992414618978173E-2"/>
          <c:y val="0.88805991287642572"/>
          <c:w val="0.9640880763740276"/>
          <c:h val="7.9546061964186607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+mn-lt"/>
                <a:cs typeface="Times New Roman" panose="02020603050405020304" pitchFamily="18" charset="0"/>
              </a:defRPr>
            </a:pPr>
            <a:r>
              <a:rPr lang="en-US" sz="1200">
                <a:latin typeface="+mn-lt"/>
                <a:cs typeface="Times New Roman" panose="02020603050405020304" pitchFamily="18" charset="0"/>
              </a:rPr>
              <a:t>Hawaiian Electric Passenger Fleet:</a:t>
            </a:r>
          </a:p>
          <a:p>
            <a:pPr>
              <a:defRPr sz="1200">
                <a:latin typeface="+mn-lt"/>
                <a:cs typeface="Times New Roman" panose="02020603050405020304" pitchFamily="18" charset="0"/>
              </a:defRPr>
            </a:pPr>
            <a:r>
              <a:rPr lang="en-US" sz="1200">
                <a:latin typeface="+mn-lt"/>
                <a:cs typeface="Times New Roman" panose="02020603050405020304" pitchFamily="18" charset="0"/>
              </a:rPr>
              <a:t>Passenger</a:t>
            </a:r>
            <a:r>
              <a:rPr lang="en-US" sz="1200" baseline="0">
                <a:latin typeface="+mn-lt"/>
                <a:cs typeface="Times New Roman" panose="02020603050405020304" pitchFamily="18" charset="0"/>
              </a:rPr>
              <a:t> EV Miles </a:t>
            </a:r>
            <a:r>
              <a:rPr lang="en-US" sz="1200" b="1" i="0" u="none" strike="noStrike" baseline="0">
                <a:effectLst/>
              </a:rPr>
              <a:t>Driven </a:t>
            </a:r>
            <a:r>
              <a:rPr lang="en-US" sz="1200" baseline="0">
                <a:latin typeface="+mn-lt"/>
                <a:cs typeface="Times New Roman" panose="02020603050405020304" pitchFamily="18" charset="0"/>
              </a:rPr>
              <a:t>as a Percentage of Passenger Fleet Miles </a:t>
            </a:r>
            <a:r>
              <a:rPr lang="en-US" sz="1200" b="1" i="0" u="none" strike="noStrike" baseline="0">
                <a:effectLst/>
              </a:rPr>
              <a:t>Driven </a:t>
            </a:r>
            <a:endParaRPr lang="en-US" sz="1200">
              <a:latin typeface="+mn-lt"/>
              <a:cs typeface="Times New Roman" panose="02020603050405020304" pitchFamily="18" charset="0"/>
            </a:endParaRPr>
          </a:p>
          <a:p>
            <a:pPr>
              <a:defRPr sz="1200">
                <a:latin typeface="+mn-lt"/>
                <a:cs typeface="Times New Roman" panose="02020603050405020304" pitchFamily="18" charset="0"/>
              </a:defRPr>
            </a:pPr>
            <a:r>
              <a:rPr lang="en-US" sz="1200" b="1" i="0" baseline="0">
                <a:effectLst/>
                <a:latin typeface="+mn-lt"/>
                <a:cs typeface="Times New Roman" panose="02020603050405020304" pitchFamily="18" charset="0"/>
              </a:rPr>
              <a:t>O</a:t>
            </a:r>
            <a:r>
              <a:rPr lang="en-US" sz="1200" b="1" i="0" u="none" strike="noStrike" baseline="0">
                <a:effectLst/>
              </a:rPr>
              <a:t>‘</a:t>
            </a:r>
            <a:r>
              <a:rPr lang="en-US" sz="1200" b="1" i="0" baseline="0">
                <a:effectLst/>
                <a:latin typeface="+mn-lt"/>
                <a:cs typeface="Times New Roman" panose="02020603050405020304" pitchFamily="18" charset="0"/>
              </a:rPr>
              <a:t>ahu</a:t>
            </a:r>
            <a:endParaRPr lang="en-US" sz="1200">
              <a:effectLst/>
              <a:latin typeface="+mn-lt"/>
              <a:cs typeface="Times New Roman" panose="02020603050405020304" pitchFamily="18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5456950586656126E-2"/>
          <c:y val="0.14395580871539995"/>
          <c:w val="0.80939863253394695"/>
          <c:h val="0.64435323244168952"/>
        </c:manualLayout>
      </c:layout>
      <c:barChart>
        <c:barDir val="col"/>
        <c:grouping val="clustered"/>
        <c:varyColors val="0"/>
        <c:ser>
          <c:idx val="8"/>
          <c:order val="0"/>
          <c:tx>
            <c:strRef>
              <c:f>'07a Fleet'!$B$2</c:f>
              <c:strCache>
                <c:ptCount val="1"/>
                <c:pt idx="0">
                  <c:v>Percent of EV Miles of Total Passenger Fleet Miles Driven</c:v>
                </c:pt>
              </c:strCache>
            </c:strRef>
          </c:tx>
          <c:spPr>
            <a:solidFill>
              <a:srgbClr val="4F81BD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'07a Fleet'!a_oahu_year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'07a Fleet'!a_oahu_ev_pct_of_total_miles</c:f>
              <c:numCache>
                <c:formatCode>0.00%</c:formatCode>
                <c:ptCount val="10"/>
                <c:pt idx="0">
                  <c:v>3.5842993507639483E-2</c:v>
                </c:pt>
                <c:pt idx="1">
                  <c:v>5.244251182892249E-2</c:v>
                </c:pt>
                <c:pt idx="2">
                  <c:v>7.3792599140786119E-2</c:v>
                </c:pt>
                <c:pt idx="3">
                  <c:v>5.7169453445971012E-2</c:v>
                </c:pt>
                <c:pt idx="4">
                  <c:v>6.8694680982436418E-2</c:v>
                </c:pt>
                <c:pt idx="5">
                  <c:v>6.1172394342342937E-2</c:v>
                </c:pt>
                <c:pt idx="6">
                  <c:v>6.0788652841004889E-2</c:v>
                </c:pt>
                <c:pt idx="7">
                  <c:v>8.2169417895985114E-2</c:v>
                </c:pt>
                <c:pt idx="8">
                  <c:v>0.12046845226118758</c:v>
                </c:pt>
                <c:pt idx="9">
                  <c:v>0.22252531328037711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6B-4505-958B-826A9B9A4D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858816"/>
        <c:axId val="133860352"/>
      </c:barChart>
      <c:lineChart>
        <c:grouping val="standard"/>
        <c:varyColors val="0"/>
        <c:ser>
          <c:idx val="0"/>
          <c:order val="1"/>
          <c:tx>
            <c:strRef>
              <c:f>'07a Fleet'!$C$32</c:f>
              <c:strCache>
                <c:ptCount val="1"/>
                <c:pt idx="0">
                  <c:v>Total Passenger Miles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'07a Fleet'!a_oahu_year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'07a Fleet'!a_oahu_total_miles</c:f>
              <c:numCache>
                <c:formatCode>_(* #,##0_);_(* \(#,##0\);_(* "-"??_);_(@_)</c:formatCode>
                <c:ptCount val="10"/>
                <c:pt idx="0">
                  <c:v>1603577</c:v>
                </c:pt>
                <c:pt idx="1">
                  <c:v>1657167</c:v>
                </c:pt>
                <c:pt idx="2">
                  <c:v>1597274</c:v>
                </c:pt>
                <c:pt idx="3">
                  <c:v>1428770</c:v>
                </c:pt>
                <c:pt idx="4">
                  <c:v>1465703</c:v>
                </c:pt>
                <c:pt idx="5">
                  <c:v>1393439</c:v>
                </c:pt>
                <c:pt idx="6">
                  <c:v>1423440</c:v>
                </c:pt>
                <c:pt idx="7">
                  <c:v>1162026</c:v>
                </c:pt>
                <c:pt idx="8">
                  <c:v>1013892</c:v>
                </c:pt>
                <c:pt idx="9">
                  <c:v>1062387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AC-4565-9702-E4C5A517F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4378704"/>
        <c:axId val="994376080"/>
      </c:lineChart>
      <c:catAx>
        <c:axId val="13385881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33860352"/>
        <c:crosses val="autoZero"/>
        <c:auto val="1"/>
        <c:lblAlgn val="ctr"/>
        <c:lblOffset val="100"/>
        <c:noMultiLvlLbl val="0"/>
      </c:catAx>
      <c:valAx>
        <c:axId val="133860352"/>
        <c:scaling>
          <c:orientation val="minMax"/>
          <c:max val="0.4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33858816"/>
        <c:crosses val="autoZero"/>
        <c:crossBetween val="between"/>
      </c:valAx>
      <c:valAx>
        <c:axId val="994376080"/>
        <c:scaling>
          <c:orientation val="minMax"/>
        </c:scaling>
        <c:delete val="0"/>
        <c:axPos val="r"/>
        <c:numFmt formatCode="_(* #,##0_);_(* \(#,##0\);_(* &quot;-&quot;??_);_(@_)" sourceLinked="1"/>
        <c:majorTickMark val="out"/>
        <c:minorTickMark val="none"/>
        <c:tickLblPos val="nextTo"/>
        <c:crossAx val="994378704"/>
        <c:crosses val="max"/>
        <c:crossBetween val="between"/>
      </c:valAx>
      <c:catAx>
        <c:axId val="994378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94376080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</c:spPr>
    </c:plotArea>
    <c:legend>
      <c:legendPos val="b"/>
      <c:layout>
        <c:manualLayout>
          <c:xMode val="edge"/>
          <c:yMode val="edge"/>
          <c:x val="0.17664326633828306"/>
          <c:y val="0.93157610617821696"/>
          <c:w val="0.7731958546896629"/>
          <c:h val="5.343650527726587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+mn-lt"/>
                <a:cs typeface="Times New Roman" panose="02020603050405020304" pitchFamily="18" charset="0"/>
              </a:defRPr>
            </a:pPr>
            <a:r>
              <a:rPr lang="en-US" sz="1200">
                <a:latin typeface="+mn-lt"/>
                <a:cs typeface="Times New Roman" panose="02020603050405020304" pitchFamily="18" charset="0"/>
              </a:rPr>
              <a:t>Hawaiian Electric Passenger Fleet:</a:t>
            </a:r>
          </a:p>
          <a:p>
            <a:pPr>
              <a:defRPr sz="1200">
                <a:latin typeface="+mn-lt"/>
                <a:cs typeface="Times New Roman" panose="02020603050405020304" pitchFamily="18" charset="0"/>
              </a:defRPr>
            </a:pPr>
            <a:r>
              <a:rPr lang="en-US" sz="1200">
                <a:latin typeface="+mn-lt"/>
                <a:cs typeface="Times New Roman" panose="02020603050405020304" pitchFamily="18" charset="0"/>
              </a:rPr>
              <a:t>Passenger</a:t>
            </a:r>
            <a:r>
              <a:rPr lang="en-US" sz="1200" baseline="0">
                <a:latin typeface="+mn-lt"/>
                <a:cs typeface="Times New Roman" panose="02020603050405020304" pitchFamily="18" charset="0"/>
              </a:rPr>
              <a:t> EV Miles </a:t>
            </a:r>
            <a:r>
              <a:rPr lang="en-US" sz="1200" b="1" i="0" u="none" strike="noStrike" baseline="0">
                <a:effectLst/>
              </a:rPr>
              <a:t>Driven </a:t>
            </a:r>
            <a:r>
              <a:rPr lang="en-US" sz="1200" baseline="0">
                <a:latin typeface="+mn-lt"/>
                <a:cs typeface="Times New Roman" panose="02020603050405020304" pitchFamily="18" charset="0"/>
              </a:rPr>
              <a:t>as a Percentage of Passenger Fleet Miles </a:t>
            </a:r>
            <a:r>
              <a:rPr lang="en-US" sz="1200" b="1" i="0" u="none" strike="noStrike" baseline="0">
                <a:effectLst/>
              </a:rPr>
              <a:t>Driven </a:t>
            </a:r>
            <a:endParaRPr lang="en-US" sz="1200" baseline="0">
              <a:latin typeface="+mn-lt"/>
              <a:cs typeface="Times New Roman" panose="02020603050405020304" pitchFamily="18" charset="0"/>
            </a:endParaRPr>
          </a:p>
          <a:p>
            <a:pPr>
              <a:defRPr sz="1200">
                <a:latin typeface="+mn-lt"/>
                <a:cs typeface="Times New Roman" panose="02020603050405020304" pitchFamily="18" charset="0"/>
              </a:defRPr>
            </a:pPr>
            <a:r>
              <a:rPr lang="en-US" sz="1200" b="1" i="0" baseline="0">
                <a:effectLst/>
                <a:latin typeface="+mn-lt"/>
                <a:cs typeface="Times New Roman" panose="02020603050405020304" pitchFamily="18" charset="0"/>
              </a:rPr>
              <a:t>Maui</a:t>
            </a:r>
            <a:endParaRPr lang="en-US" sz="1200">
              <a:effectLst/>
              <a:latin typeface="+mn-lt"/>
              <a:cs typeface="Times New Roman" panose="02020603050405020304" pitchFamily="18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4969888181785502E-2"/>
          <c:y val="0.14395580871539995"/>
          <c:w val="0.8161814319442946"/>
          <c:h val="0.64435323244168952"/>
        </c:manualLayout>
      </c:layout>
      <c:barChart>
        <c:barDir val="col"/>
        <c:grouping val="clustered"/>
        <c:varyColors val="0"/>
        <c:ser>
          <c:idx val="8"/>
          <c:order val="0"/>
          <c:tx>
            <c:strRef>
              <c:f>'07a Fleet'!$B$2</c:f>
              <c:strCache>
                <c:ptCount val="1"/>
                <c:pt idx="0">
                  <c:v>Percent of EV Miles of Total Passenger Fleet Miles Driven</c:v>
                </c:pt>
              </c:strCache>
            </c:strRef>
          </c:tx>
          <c:spPr>
            <a:solidFill>
              <a:srgbClr val="809F4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'07a Fleet'!a_maui_county_year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'07a Fleet'!a_maui_county_ev_pct_of_total_miles</c:f>
              <c:numCache>
                <c:formatCode>0.00%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5.5571014176464706E-2</c:v>
                </c:pt>
                <c:pt idx="6">
                  <c:v>1.6330060115241667E-2</c:v>
                </c:pt>
                <c:pt idx="7">
                  <c:v>8.8523264066422969E-3</c:v>
                </c:pt>
                <c:pt idx="8">
                  <c:v>2.5241087731116271E-2</c:v>
                </c:pt>
                <c:pt idx="9">
                  <c:v>6.8687152582599456E-2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C3-4B67-94DC-30496AFD0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858816"/>
        <c:axId val="133860352"/>
      </c:barChart>
      <c:lineChart>
        <c:grouping val="standard"/>
        <c:varyColors val="0"/>
        <c:ser>
          <c:idx val="0"/>
          <c:order val="1"/>
          <c:tx>
            <c:strRef>
              <c:f>'07a Fleet'!$C$62</c:f>
              <c:strCache>
                <c:ptCount val="1"/>
                <c:pt idx="0">
                  <c:v>Total Passenger Miles Driven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'07a Fleet'!a_maui_county_year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'07a Fleet'!a_maui_county_total_miles</c:f>
              <c:numCache>
                <c:formatCode>_(* #,##0_);_(* \(#,##0\);_(* "-"??_);_(@_)</c:formatCode>
                <c:ptCount val="10"/>
                <c:pt idx="0">
                  <c:v>609307</c:v>
                </c:pt>
                <c:pt idx="1">
                  <c:v>673265</c:v>
                </c:pt>
                <c:pt idx="2">
                  <c:v>609824</c:v>
                </c:pt>
                <c:pt idx="3">
                  <c:v>479886</c:v>
                </c:pt>
                <c:pt idx="4">
                  <c:v>714821</c:v>
                </c:pt>
                <c:pt idx="5">
                  <c:v>549855</c:v>
                </c:pt>
                <c:pt idx="6">
                  <c:v>481076</c:v>
                </c:pt>
                <c:pt idx="7">
                  <c:v>393117</c:v>
                </c:pt>
                <c:pt idx="8">
                  <c:v>451288</c:v>
                </c:pt>
                <c:pt idx="9">
                  <c:v>384264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4E-42FD-B254-84B816B81C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7553408"/>
        <c:axId val="757548816"/>
      </c:lineChart>
      <c:catAx>
        <c:axId val="13385881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33860352"/>
        <c:crosses val="autoZero"/>
        <c:auto val="1"/>
        <c:lblAlgn val="ctr"/>
        <c:lblOffset val="100"/>
        <c:noMultiLvlLbl val="0"/>
      </c:catAx>
      <c:valAx>
        <c:axId val="133860352"/>
        <c:scaling>
          <c:orientation val="minMax"/>
          <c:max val="0.5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33858816"/>
        <c:crosses val="autoZero"/>
        <c:crossBetween val="between"/>
      </c:valAx>
      <c:valAx>
        <c:axId val="757548816"/>
        <c:scaling>
          <c:orientation val="minMax"/>
        </c:scaling>
        <c:delete val="0"/>
        <c:axPos val="r"/>
        <c:numFmt formatCode="_(* #,##0_);_(* \(#,##0\);_(* &quot;-&quot;??_);_(@_)" sourceLinked="1"/>
        <c:majorTickMark val="out"/>
        <c:minorTickMark val="none"/>
        <c:tickLblPos val="nextTo"/>
        <c:crossAx val="757553408"/>
        <c:crosses val="max"/>
        <c:crossBetween val="between"/>
      </c:valAx>
      <c:catAx>
        <c:axId val="757553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57548816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</c:spPr>
    </c:plotArea>
    <c:legend>
      <c:legendPos val="b"/>
      <c:layout>
        <c:manualLayout>
          <c:xMode val="edge"/>
          <c:yMode val="edge"/>
          <c:x val="0.17664326633828306"/>
          <c:y val="0.93157610617821696"/>
          <c:w val="0.7731958546896629"/>
          <c:h val="5.343650527726587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+mn-lt"/>
                <a:cs typeface="Times New Roman" panose="02020603050405020304" pitchFamily="18" charset="0"/>
              </a:defRPr>
            </a:pPr>
            <a:r>
              <a:rPr lang="en-US" sz="1200">
                <a:latin typeface="+mn-lt"/>
                <a:cs typeface="Times New Roman" panose="02020603050405020304" pitchFamily="18" charset="0"/>
              </a:rPr>
              <a:t>Hawaiian Electric Passenger Fleet:</a:t>
            </a:r>
          </a:p>
          <a:p>
            <a:pPr>
              <a:defRPr sz="1200">
                <a:latin typeface="+mn-lt"/>
                <a:cs typeface="Times New Roman" panose="02020603050405020304" pitchFamily="18" charset="0"/>
              </a:defRPr>
            </a:pPr>
            <a:r>
              <a:rPr lang="en-US" sz="1200">
                <a:latin typeface="+mn-lt"/>
                <a:cs typeface="Times New Roman" panose="02020603050405020304" pitchFamily="18" charset="0"/>
              </a:rPr>
              <a:t>Passenger</a:t>
            </a:r>
            <a:r>
              <a:rPr lang="en-US" sz="1200" baseline="0">
                <a:latin typeface="+mn-lt"/>
                <a:cs typeface="Times New Roman" panose="02020603050405020304" pitchFamily="18" charset="0"/>
              </a:rPr>
              <a:t> EV Miles </a:t>
            </a:r>
            <a:r>
              <a:rPr lang="en-US" sz="1200" b="1" i="0" u="none" strike="noStrike" baseline="0">
                <a:effectLst/>
              </a:rPr>
              <a:t>Driven </a:t>
            </a:r>
            <a:r>
              <a:rPr lang="en-US" sz="1200" baseline="0">
                <a:latin typeface="+mn-lt"/>
                <a:cs typeface="Times New Roman" panose="02020603050405020304" pitchFamily="18" charset="0"/>
              </a:rPr>
              <a:t>as a Percentage of Passenger Fleet Miles </a:t>
            </a:r>
            <a:r>
              <a:rPr lang="en-US" sz="1200" b="1" i="0" u="none" strike="noStrike" baseline="0">
                <a:effectLst/>
              </a:rPr>
              <a:t>Driven </a:t>
            </a:r>
            <a:endParaRPr lang="en-US" sz="1200">
              <a:latin typeface="+mn-lt"/>
              <a:cs typeface="Times New Roman" panose="02020603050405020304" pitchFamily="18" charset="0"/>
            </a:endParaRPr>
          </a:p>
          <a:p>
            <a:pPr>
              <a:defRPr sz="1200">
                <a:latin typeface="+mn-lt"/>
                <a:cs typeface="Times New Roman" panose="02020603050405020304" pitchFamily="18" charset="0"/>
              </a:defRPr>
            </a:pPr>
            <a:r>
              <a:rPr lang="en-US" sz="1200" b="1" i="0" baseline="0">
                <a:effectLst/>
                <a:latin typeface="+mn-lt"/>
                <a:cs typeface="Times New Roman" panose="02020603050405020304" pitchFamily="18" charset="0"/>
              </a:rPr>
              <a:t>Hawai</a:t>
            </a:r>
            <a:r>
              <a:rPr lang="en-US" sz="1200" b="1" i="0" u="none" strike="noStrike" baseline="0">
                <a:effectLst/>
              </a:rPr>
              <a:t>‘</a:t>
            </a:r>
            <a:r>
              <a:rPr lang="en-US" sz="1200" b="1" i="0" baseline="0">
                <a:effectLst/>
                <a:latin typeface="+mn-lt"/>
                <a:cs typeface="Times New Roman" panose="02020603050405020304" pitchFamily="18" charset="0"/>
              </a:rPr>
              <a:t>i Island</a:t>
            </a:r>
            <a:endParaRPr lang="en-US" sz="1200">
              <a:effectLst/>
              <a:latin typeface="+mn-lt"/>
              <a:cs typeface="Times New Roman" panose="02020603050405020304" pitchFamily="18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3554363067630251E-2"/>
          <c:y val="0.14395580871539995"/>
          <c:w val="0.83710989465357921"/>
          <c:h val="0.64435323244168952"/>
        </c:manualLayout>
      </c:layout>
      <c:barChart>
        <c:barDir val="col"/>
        <c:grouping val="clustered"/>
        <c:varyColors val="0"/>
        <c:ser>
          <c:idx val="8"/>
          <c:order val="0"/>
          <c:tx>
            <c:strRef>
              <c:f>'07a Fleet'!$B$2</c:f>
              <c:strCache>
                <c:ptCount val="1"/>
                <c:pt idx="0">
                  <c:v>Percent of EV Miles of Total Passenger Fleet Miles Driven</c:v>
                </c:pt>
              </c:strCache>
            </c:strRef>
          </c:tx>
          <c:spPr>
            <a:solidFill>
              <a:srgbClr val="C0504D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'07a Fleet'!a_Hawaii_Island_Year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'07a Fleet'!a_hawaii_island_ev_pct_of_total_miles</c:f>
              <c:numCache>
                <c:formatCode>0.00%</c:formatCode>
                <c:ptCount val="10"/>
                <c:pt idx="0">
                  <c:v>7.9869964699386432E-3</c:v>
                </c:pt>
                <c:pt idx="1">
                  <c:v>7.1938380244378564E-3</c:v>
                </c:pt>
                <c:pt idx="2">
                  <c:v>8.2716892424022515E-3</c:v>
                </c:pt>
                <c:pt idx="3">
                  <c:v>8.8516518742612141E-3</c:v>
                </c:pt>
                <c:pt idx="4">
                  <c:v>5.0780783389620682E-3</c:v>
                </c:pt>
                <c:pt idx="5">
                  <c:v>8.3474800918959154E-3</c:v>
                </c:pt>
                <c:pt idx="6">
                  <c:v>1.1312156627115266E-2</c:v>
                </c:pt>
                <c:pt idx="7">
                  <c:v>7.0135614121505013E-2</c:v>
                </c:pt>
                <c:pt idx="8">
                  <c:v>0.13324464781565165</c:v>
                </c:pt>
                <c:pt idx="9">
                  <c:v>9.7829627164019911E-2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88-4ED9-AF79-FF53016310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858816"/>
        <c:axId val="133860352"/>
      </c:barChart>
      <c:lineChart>
        <c:grouping val="standard"/>
        <c:varyColors val="0"/>
        <c:ser>
          <c:idx val="0"/>
          <c:order val="1"/>
          <c:tx>
            <c:strRef>
              <c:f>'07a Fleet'!$C$92</c:f>
              <c:strCache>
                <c:ptCount val="1"/>
                <c:pt idx="0">
                  <c:v>Total Passenger Miles Driven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'07a Fleet'!a_Hawaii_Island_Year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'07a Fleet'!a_hawaii_island_total_miles</c:f>
              <c:numCache>
                <c:formatCode>_(* #,##0_);_(* \(#,##0\);_(* "-"??_);_(@_)</c:formatCode>
                <c:ptCount val="10"/>
                <c:pt idx="0">
                  <c:v>805935</c:v>
                </c:pt>
                <c:pt idx="1">
                  <c:v>849338</c:v>
                </c:pt>
                <c:pt idx="2">
                  <c:v>840578</c:v>
                </c:pt>
                <c:pt idx="3">
                  <c:v>798608</c:v>
                </c:pt>
                <c:pt idx="4">
                  <c:v>736696</c:v>
                </c:pt>
                <c:pt idx="5">
                  <c:v>746932</c:v>
                </c:pt>
                <c:pt idx="6">
                  <c:v>672374</c:v>
                </c:pt>
                <c:pt idx="7">
                  <c:v>580618</c:v>
                </c:pt>
                <c:pt idx="8">
                  <c:v>499142</c:v>
                </c:pt>
                <c:pt idx="9">
                  <c:v>558798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57-4103-852D-576E480F0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218872"/>
        <c:axId val="869219528"/>
      </c:lineChart>
      <c:catAx>
        <c:axId val="13385881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33860352"/>
        <c:crosses val="autoZero"/>
        <c:auto val="1"/>
        <c:lblAlgn val="ctr"/>
        <c:lblOffset val="100"/>
        <c:noMultiLvlLbl val="0"/>
      </c:catAx>
      <c:valAx>
        <c:axId val="133860352"/>
        <c:scaling>
          <c:orientation val="minMax"/>
          <c:max val="0.30000000000000004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33858816"/>
        <c:crosses val="autoZero"/>
        <c:crossBetween val="between"/>
      </c:valAx>
      <c:valAx>
        <c:axId val="869219528"/>
        <c:scaling>
          <c:orientation val="minMax"/>
        </c:scaling>
        <c:delete val="0"/>
        <c:axPos val="r"/>
        <c:numFmt formatCode="_(* #,##0_);_(* \(#,##0\);_(* &quot;-&quot;??_);_(@_)" sourceLinked="1"/>
        <c:majorTickMark val="out"/>
        <c:minorTickMark val="none"/>
        <c:tickLblPos val="nextTo"/>
        <c:crossAx val="869218872"/>
        <c:crosses val="max"/>
        <c:crossBetween val="between"/>
      </c:valAx>
      <c:catAx>
        <c:axId val="8692188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69219528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</c:spPr>
    </c:plotArea>
    <c:legend>
      <c:legendPos val="b"/>
      <c:layout>
        <c:manualLayout>
          <c:xMode val="edge"/>
          <c:yMode val="edge"/>
          <c:x val="0.17664326633828306"/>
          <c:y val="0.93157610617821696"/>
          <c:w val="0.7731958546896629"/>
          <c:h val="5.343650527726587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136448</xdr:colOff>
      <xdr:row>1</xdr:row>
      <xdr:rowOff>20240</xdr:rowOff>
    </xdr:from>
    <xdr:to>
      <xdr:col>11</xdr:col>
      <xdr:colOff>742238</xdr:colOff>
      <xdr:row>20</xdr:row>
      <xdr:rowOff>16430</xdr:rowOff>
    </xdr:to>
    <xdr:graphicFrame macro="">
      <xdr:nvGraphicFramePr>
        <xdr:cNvPr id="5" name="07a_fleet_electrification_pct_ev_miles_con_a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 fPrintsWithSheet="0"/>
  </xdr:twoCellAnchor>
  <xdr:twoCellAnchor editAs="absolute">
    <xdr:from>
      <xdr:col>4</xdr:col>
      <xdr:colOff>132638</xdr:colOff>
      <xdr:row>31</xdr:row>
      <xdr:rowOff>20780</xdr:rowOff>
    </xdr:from>
    <xdr:to>
      <xdr:col>11</xdr:col>
      <xdr:colOff>740333</xdr:colOff>
      <xdr:row>52</xdr:row>
      <xdr:rowOff>20780</xdr:rowOff>
    </xdr:to>
    <xdr:graphicFrame macro="">
      <xdr:nvGraphicFramePr>
        <xdr:cNvPr id="3" name="07a_fleet_electrification_pct_ev_miles_oahu_a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 fPrintsWithSheet="0"/>
  </xdr:twoCellAnchor>
  <xdr:twoCellAnchor editAs="absolute">
    <xdr:from>
      <xdr:col>4</xdr:col>
      <xdr:colOff>172642</xdr:colOff>
      <xdr:row>61</xdr:row>
      <xdr:rowOff>16389</xdr:rowOff>
    </xdr:from>
    <xdr:to>
      <xdr:col>11</xdr:col>
      <xdr:colOff>778432</xdr:colOff>
      <xdr:row>82</xdr:row>
      <xdr:rowOff>2577</xdr:rowOff>
    </xdr:to>
    <xdr:graphicFrame macro="">
      <xdr:nvGraphicFramePr>
        <xdr:cNvPr id="4" name="07a_fleet_electrification_pct_ev_miles_maui_a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 fPrintsWithSheet="0"/>
  </xdr:twoCellAnchor>
  <xdr:twoCellAnchor editAs="absolute">
    <xdr:from>
      <xdr:col>4</xdr:col>
      <xdr:colOff>113587</xdr:colOff>
      <xdr:row>91</xdr:row>
      <xdr:rowOff>2751</xdr:rowOff>
    </xdr:from>
    <xdr:to>
      <xdr:col>11</xdr:col>
      <xdr:colOff>721282</xdr:colOff>
      <xdr:row>112</xdr:row>
      <xdr:rowOff>16086</xdr:rowOff>
    </xdr:to>
    <xdr:graphicFrame macro="">
      <xdr:nvGraphicFramePr>
        <xdr:cNvPr id="6" name="07a_fleet_electrification_pct_ev_miles_hawaii_island_a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E4742AC-644D-4F71-9AD9-FC16E8350AB7}" name="Table_Oahu2" displayName="Table_Oahu2" ref="H3:L20" totalsRowShown="0" headerRowDxfId="27" dataDxfId="26">
  <autoFilter ref="H3:L20" xr:uid="{CE4742AC-644D-4F71-9AD9-FC16E8350AB7}"/>
  <tableColumns count="5">
    <tableColumn id="1" xr3:uid="{FEA77351-7E8C-4A44-914D-6D78F85F6E86}" name="YEAR" dataDxfId="25"/>
    <tableColumn id="2" xr3:uid="{CC74F18D-AE53-47D2-9667-A2EADFED49B5}" name="EV" dataDxfId="24" dataCellStyle="Comma"/>
    <tableColumn id="3" xr3:uid="{2C37791B-1817-4229-A86E-39503C89C92A}" name="NON-EV" dataDxfId="23" dataCellStyle="Comma"/>
    <tableColumn id="4" xr3:uid="{73A7EF7B-E996-4697-8A11-7BA7B54FB5CA}" name="TOTAL" dataDxfId="22" dataCellStyle="Comma"/>
    <tableColumn id="5" xr3:uid="{2F2BF460-B35A-4451-98E1-A63B0976BEAD}" name="EV%" dataDxfId="21">
      <calculatedColumnFormula>Table_Oahu2[[#This Row],[EV]]/Table_Oahu2[[#This Row],[TOTAL]]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967F1D9-3AA7-43C4-98E8-D8F82505CDEE}" name="Table_HECO3" displayName="Table_HECO3" ref="B3:F20" totalsRowShown="0" headerRowDxfId="20" dataDxfId="19">
  <autoFilter ref="B3:F20" xr:uid="{7967F1D9-3AA7-43C4-98E8-D8F82505CDEE}"/>
  <tableColumns count="5">
    <tableColumn id="1" xr3:uid="{FF6D723D-14D5-42C6-A38B-3098BB246900}" name="YEAR" dataDxfId="18"/>
    <tableColumn id="2" xr3:uid="{49BFBA22-09F7-4662-AAF5-B5FC19EF3B4F}" name="EV" dataDxfId="17" dataCellStyle="Comma"/>
    <tableColumn id="3" xr3:uid="{938C804E-C50E-467C-B635-346A79E8F57F}" name="NON-EV" dataDxfId="16" dataCellStyle="Comma"/>
    <tableColumn id="4" xr3:uid="{4AE1B542-CC1F-44D5-AEB6-269893759A94}" name="TOTAL" dataDxfId="15" dataCellStyle="Comma"/>
    <tableColumn id="5" xr3:uid="{1D439DE1-0BCB-4D2D-8CEE-1F62D7C934E0}" name="EV%" dataDxfId="14" dataCellStyle="Percent">
      <calculatedColumnFormula>Table_HECO3[[#This Row],[EV]]/Table_HECO3[[#This Row],[TOTAL]]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338F8AB-E1EC-4E8F-A8B5-5C6B884375D1}" name="Table_Maui8" displayName="Table_Maui8" ref="N3:R20" totalsRowShown="0" headerRowDxfId="13" dataDxfId="12">
  <autoFilter ref="N3:R20" xr:uid="{0338F8AB-E1EC-4E8F-A8B5-5C6B884375D1}"/>
  <tableColumns count="5">
    <tableColumn id="1" xr3:uid="{D9B2B864-8A4A-4215-9A47-2407F684697D}" name="YEAR" dataDxfId="11"/>
    <tableColumn id="2" xr3:uid="{61E1E92A-18CA-4AD1-A2FB-3C78390E565E}" name="EV" dataDxfId="10" dataCellStyle="Comma"/>
    <tableColumn id="3" xr3:uid="{301008D0-9B5B-45EE-A359-E21A210B7DBA}" name="NON-EV" dataDxfId="9" dataCellStyle="Comma"/>
    <tableColumn id="4" xr3:uid="{E8C7C993-89D7-45BE-B20B-14A3709D0993}" name="TOTAL" dataDxfId="8" dataCellStyle="Comma"/>
    <tableColumn id="5" xr3:uid="{C63BEDE5-1B92-4EFE-A58F-47CBE3F91F16}" name="EV%" dataDxfId="7" dataCellStyle="Percent">
      <calculatedColumnFormula>Table_Maui8[[#This Row],[EV]]/Table_Maui8[[#This Row],[TOTAL]]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F9BBC099-F25C-4218-9E51-60BE9390D81B}" name="Table_Hawaii_Island9" displayName="Table_Hawaii_Island9" ref="T3:X20" totalsRowShown="0" headerRowDxfId="6" dataDxfId="5">
  <autoFilter ref="T3:X20" xr:uid="{F9BBC099-F25C-4218-9E51-60BE9390D81B}"/>
  <tableColumns count="5">
    <tableColumn id="1" xr3:uid="{20506DC3-B33A-4D5B-A665-6596E969F03D}" name="YEAR" dataDxfId="4"/>
    <tableColumn id="2" xr3:uid="{E4BD5147-03C8-4E2D-8FDB-E1EF162786DC}" name="EV" dataDxfId="3" dataCellStyle="Comma"/>
    <tableColumn id="3" xr3:uid="{CDEB01F8-5F85-4E01-A262-BF9B686C1344}" name="NON-EV" dataDxfId="2" dataCellStyle="Comma"/>
    <tableColumn id="4" xr3:uid="{80048DB7-A652-4F0B-AFF3-327F382B5F09}" name="TOTAL" dataDxfId="1" dataCellStyle="Comma"/>
    <tableColumn id="5" xr3:uid="{55975BC2-3F13-4325-9A39-932325646B73}" name="EV%" dataDxfId="0" dataCellStyle="Percent">
      <calculatedColumnFormula>Table_Hawaii_Island9[[#This Row],[EV]]/Table_Hawaii_Island9[[#This Row],[TOTAL]]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107"/>
  <sheetViews>
    <sheetView tabSelected="1" zoomScaleNormal="100" workbookViewId="0">
      <pane xSplit="4" ySplit="1" topLeftCell="E2" activePane="bottomRight" state="frozen"/>
      <selection pane="topRight" activeCell="E1" sqref="E1"/>
      <selection pane="bottomLeft" activeCell="A3" sqref="A3"/>
      <selection pane="bottomRight"/>
    </sheetView>
  </sheetViews>
  <sheetFormatPr defaultColWidth="8.7109375" defaultRowHeight="15" x14ac:dyDescent="0.25"/>
  <cols>
    <col min="1" max="1" width="14.85546875" style="1" customWidth="1"/>
    <col min="2" max="4" width="14.42578125" style="1" customWidth="1"/>
    <col min="5" max="5" width="5.28515625" style="1" customWidth="1"/>
    <col min="6" max="28" width="14.28515625" style="1" customWidth="1"/>
    <col min="29" max="36" width="11.140625" style="1" customWidth="1"/>
    <col min="37" max="37" width="16.85546875" style="1" customWidth="1"/>
    <col min="38" max="48" width="11.140625" style="1" customWidth="1"/>
    <col min="49" max="16384" width="8.7109375" style="1"/>
  </cols>
  <sheetData>
    <row r="1" spans="1:7" x14ac:dyDescent="0.25">
      <c r="A1" s="7" t="s">
        <v>6</v>
      </c>
      <c r="B1" s="3"/>
      <c r="C1" s="3"/>
      <c r="D1" s="3"/>
      <c r="E1" s="3"/>
    </row>
    <row r="2" spans="1:7" ht="75" x14ac:dyDescent="0.25">
      <c r="A2" s="8" t="s">
        <v>1</v>
      </c>
      <c r="B2" s="9" t="s">
        <v>16</v>
      </c>
      <c r="C2" s="19" t="s">
        <v>17</v>
      </c>
      <c r="D2" s="25" t="s">
        <v>0</v>
      </c>
      <c r="E2" s="2"/>
      <c r="G2" s="23"/>
    </row>
    <row r="3" spans="1:7" x14ac:dyDescent="0.25">
      <c r="A3" s="10">
        <v>2008</v>
      </c>
      <c r="B3" s="11">
        <v>0</v>
      </c>
      <c r="C3" s="34">
        <v>3585972</v>
      </c>
      <c r="D3" s="4"/>
      <c r="E3" s="2"/>
      <c r="F3" s="24"/>
    </row>
    <row r="4" spans="1:7" x14ac:dyDescent="0.25">
      <c r="A4" s="12">
        <v>2009</v>
      </c>
      <c r="B4" s="13">
        <v>0</v>
      </c>
      <c r="C4" s="35">
        <v>3513761</v>
      </c>
      <c r="D4" s="4"/>
      <c r="E4" s="2"/>
      <c r="F4" s="24"/>
    </row>
    <row r="5" spans="1:7" x14ac:dyDescent="0.25">
      <c r="A5" s="10">
        <v>2010</v>
      </c>
      <c r="B5" s="11">
        <v>0</v>
      </c>
      <c r="C5" s="34">
        <v>3550519</v>
      </c>
      <c r="D5" s="4"/>
      <c r="E5" s="2"/>
      <c r="F5" s="24"/>
    </row>
    <row r="6" spans="1:7" x14ac:dyDescent="0.25">
      <c r="A6" s="12">
        <v>2011</v>
      </c>
      <c r="B6" s="13">
        <v>2.6482254930495176E-3</v>
      </c>
      <c r="C6" s="35">
        <v>3267471</v>
      </c>
      <c r="D6" s="4"/>
      <c r="E6" s="2"/>
      <c r="F6" s="24"/>
    </row>
    <row r="7" spans="1:7" x14ac:dyDescent="0.25">
      <c r="A7" s="10">
        <v>2012</v>
      </c>
      <c r="B7" s="11">
        <v>5.5994174607747905E-3</v>
      </c>
      <c r="C7" s="34">
        <v>3363207</v>
      </c>
      <c r="D7" s="4"/>
      <c r="E7" s="2"/>
      <c r="F7" s="24"/>
    </row>
    <row r="8" spans="1:7" x14ac:dyDescent="0.25">
      <c r="A8" s="12">
        <v>2013</v>
      </c>
      <c r="B8" s="13">
        <v>2.1171855616385082E-2</v>
      </c>
      <c r="C8" s="35">
        <v>3018819</v>
      </c>
      <c r="D8" s="4"/>
      <c r="E8" s="2"/>
      <c r="F8" s="24"/>
    </row>
    <row r="9" spans="1:7" x14ac:dyDescent="0.25">
      <c r="A9" s="10">
        <v>2014</v>
      </c>
      <c r="B9" s="11">
        <v>2.9252430207216244E-2</v>
      </c>
      <c r="C9" s="34">
        <v>3179770</v>
      </c>
      <c r="D9" s="4"/>
      <c r="E9" s="2"/>
      <c r="F9" s="24"/>
    </row>
    <row r="10" spans="1:7" x14ac:dyDescent="0.25">
      <c r="A10" s="12">
        <v>2015</v>
      </c>
      <c r="B10" s="13">
        <v>4.0955797138540972E-2</v>
      </c>
      <c r="C10" s="35">
        <v>3047676</v>
      </c>
      <c r="D10" s="4"/>
      <c r="E10" s="2"/>
      <c r="F10" s="24"/>
    </row>
    <row r="11" spans="1:7" x14ac:dyDescent="0.25">
      <c r="A11" s="10">
        <v>2016</v>
      </c>
      <c r="B11" s="11">
        <v>3.2782543556889907E-2</v>
      </c>
      <c r="C11" s="34">
        <v>2707264</v>
      </c>
      <c r="D11" s="4"/>
      <c r="E11" s="2"/>
      <c r="F11" s="24"/>
    </row>
    <row r="12" spans="1:7" x14ac:dyDescent="0.25">
      <c r="A12" s="12">
        <v>2017</v>
      </c>
      <c r="B12" s="13">
        <v>3.579675170196283E-2</v>
      </c>
      <c r="C12" s="35">
        <v>2917220</v>
      </c>
      <c r="D12" s="4"/>
      <c r="E12" s="2"/>
      <c r="F12" s="24"/>
    </row>
    <row r="13" spans="1:7" x14ac:dyDescent="0.25">
      <c r="A13" s="10">
        <v>2018</v>
      </c>
      <c r="B13" s="11">
        <v>4.5360873027024497E-2</v>
      </c>
      <c r="C13" s="34">
        <v>2690226</v>
      </c>
      <c r="D13" s="4"/>
      <c r="E13" s="2"/>
      <c r="F13" s="24"/>
    </row>
    <row r="14" spans="1:7" x14ac:dyDescent="0.25">
      <c r="A14" s="12">
        <v>2019</v>
      </c>
      <c r="B14" s="13">
        <v>3.9579105045228942E-2</v>
      </c>
      <c r="C14" s="35">
        <v>2576890</v>
      </c>
      <c r="D14" s="4"/>
      <c r="E14" s="2"/>
      <c r="F14" s="24"/>
    </row>
    <row r="15" spans="1:7" x14ac:dyDescent="0.25">
      <c r="A15" s="10">
        <v>2020</v>
      </c>
      <c r="B15" s="11">
        <v>6.5402917273983369E-2</v>
      </c>
      <c r="C15" s="34">
        <v>2135761</v>
      </c>
      <c r="D15" s="6"/>
      <c r="E15" s="2"/>
      <c r="F15" s="24"/>
    </row>
    <row r="16" spans="1:7" x14ac:dyDescent="0.25">
      <c r="A16" s="18">
        <v>2021</v>
      </c>
      <c r="B16" s="5">
        <v>0.10183717333512531</v>
      </c>
      <c r="C16" s="35">
        <v>1964322</v>
      </c>
      <c r="D16" s="6">
        <f>B15+0.1</f>
        <v>0.16540291727398337</v>
      </c>
      <c r="E16" s="2"/>
      <c r="F16" s="24"/>
    </row>
    <row r="17" spans="1:14" x14ac:dyDescent="0.25">
      <c r="A17" s="18">
        <v>2022</v>
      </c>
      <c r="B17" s="28">
        <v>0.15830320292363456</v>
      </c>
      <c r="C17" s="36">
        <v>2005449</v>
      </c>
      <c r="D17" s="29">
        <v>0.26540000000000002</v>
      </c>
      <c r="F17" s="24"/>
    </row>
    <row r="18" spans="1:14" x14ac:dyDescent="0.25">
      <c r="F18" s="24"/>
    </row>
    <row r="19" spans="1:14" x14ac:dyDescent="0.25">
      <c r="F19" s="24"/>
    </row>
    <row r="20" spans="1:14" x14ac:dyDescent="0.25">
      <c r="F20" s="24"/>
    </row>
    <row r="21" spans="1:14" x14ac:dyDescent="0.25">
      <c r="A21" s="26"/>
      <c r="F21" s="24"/>
    </row>
    <row r="22" spans="1:14" x14ac:dyDescent="0.25">
      <c r="F22" s="24"/>
    </row>
    <row r="23" spans="1:14" x14ac:dyDescent="0.25">
      <c r="F23" s="24"/>
    </row>
    <row r="24" spans="1:14" x14ac:dyDescent="0.25">
      <c r="F24" s="24"/>
    </row>
    <row r="25" spans="1:14" x14ac:dyDescent="0.25">
      <c r="F25" s="24"/>
    </row>
    <row r="26" spans="1:14" x14ac:dyDescent="0.25">
      <c r="F26" s="24"/>
    </row>
    <row r="27" spans="1:14" x14ac:dyDescent="0.25">
      <c r="F27" s="24"/>
      <c r="N27" s="30" t="s">
        <v>18</v>
      </c>
    </row>
    <row r="28" spans="1:14" x14ac:dyDescent="0.25">
      <c r="F28" s="24"/>
    </row>
    <row r="29" spans="1:14" x14ac:dyDescent="0.25">
      <c r="F29" s="24"/>
    </row>
    <row r="31" spans="1:14" x14ac:dyDescent="0.25">
      <c r="A31" s="7"/>
    </row>
    <row r="32" spans="1:14" ht="45" x14ac:dyDescent="0.25">
      <c r="A32" s="8" t="s">
        <v>3</v>
      </c>
      <c r="B32" s="9" t="s">
        <v>5</v>
      </c>
      <c r="C32" s="19" t="s">
        <v>7</v>
      </c>
      <c r="D32" s="7"/>
    </row>
    <row r="33" spans="1:4" x14ac:dyDescent="0.25">
      <c r="A33" s="10">
        <v>2008</v>
      </c>
      <c r="B33" s="11">
        <v>0</v>
      </c>
      <c r="C33" s="20">
        <v>2063320</v>
      </c>
    </row>
    <row r="34" spans="1:4" x14ac:dyDescent="0.25">
      <c r="A34" s="12">
        <v>2009</v>
      </c>
      <c r="B34" s="13">
        <v>0</v>
      </c>
      <c r="C34" s="21">
        <v>1777141</v>
      </c>
    </row>
    <row r="35" spans="1:4" x14ac:dyDescent="0.25">
      <c r="A35" s="10">
        <v>2010</v>
      </c>
      <c r="B35" s="11">
        <v>0</v>
      </c>
      <c r="C35" s="20">
        <v>1773196</v>
      </c>
    </row>
    <row r="36" spans="1:4" x14ac:dyDescent="0.25">
      <c r="A36" s="12">
        <v>2011</v>
      </c>
      <c r="B36" s="13">
        <v>4.7630843678889302E-3</v>
      </c>
      <c r="C36" s="21">
        <v>1735850</v>
      </c>
    </row>
    <row r="37" spans="1:4" x14ac:dyDescent="0.25">
      <c r="A37" s="10">
        <v>2012</v>
      </c>
      <c r="B37" s="11">
        <v>8.3301008971138103E-3</v>
      </c>
      <c r="C37" s="20">
        <v>1773688</v>
      </c>
    </row>
    <row r="38" spans="1:4" x14ac:dyDescent="0.25">
      <c r="A38" s="12">
        <v>2013</v>
      </c>
      <c r="B38" s="13">
        <v>3.5842993507639483E-2</v>
      </c>
      <c r="C38" s="21">
        <v>1603577</v>
      </c>
    </row>
    <row r="39" spans="1:4" x14ac:dyDescent="0.25">
      <c r="A39" s="10">
        <v>2014</v>
      </c>
      <c r="B39" s="11">
        <v>5.244251182892249E-2</v>
      </c>
      <c r="C39" s="20">
        <v>1657167</v>
      </c>
    </row>
    <row r="40" spans="1:4" x14ac:dyDescent="0.25">
      <c r="A40" s="12">
        <v>2015</v>
      </c>
      <c r="B40" s="13">
        <v>7.3792599140786119E-2</v>
      </c>
      <c r="C40" s="21">
        <v>1597274</v>
      </c>
    </row>
    <row r="41" spans="1:4" x14ac:dyDescent="0.25">
      <c r="A41" s="10">
        <v>2016</v>
      </c>
      <c r="B41" s="11">
        <v>5.7169453445971012E-2</v>
      </c>
      <c r="C41" s="20">
        <v>1428770</v>
      </c>
    </row>
    <row r="42" spans="1:4" x14ac:dyDescent="0.25">
      <c r="A42" s="12">
        <v>2017</v>
      </c>
      <c r="B42" s="13">
        <v>6.8694680982436418E-2</v>
      </c>
      <c r="C42" s="21">
        <v>1465703</v>
      </c>
    </row>
    <row r="43" spans="1:4" x14ac:dyDescent="0.25">
      <c r="A43" s="10">
        <v>2018</v>
      </c>
      <c r="B43" s="11">
        <v>6.1172394342342937E-2</v>
      </c>
      <c r="C43" s="20">
        <v>1393439</v>
      </c>
    </row>
    <row r="44" spans="1:4" x14ac:dyDescent="0.25">
      <c r="A44" s="12">
        <v>2019</v>
      </c>
      <c r="B44" s="13">
        <v>6.0788652841004889E-2</v>
      </c>
      <c r="C44" s="21">
        <v>1423440</v>
      </c>
    </row>
    <row r="45" spans="1:4" x14ac:dyDescent="0.25">
      <c r="A45" s="10">
        <v>2020</v>
      </c>
      <c r="B45" s="11">
        <v>8.2169417895985114E-2</v>
      </c>
      <c r="C45" s="20">
        <v>1162026</v>
      </c>
    </row>
    <row r="46" spans="1:4" x14ac:dyDescent="0.25">
      <c r="A46" s="18">
        <v>2021</v>
      </c>
      <c r="B46" s="13">
        <v>0.12046845226118758</v>
      </c>
      <c r="C46" s="21">
        <v>1013892</v>
      </c>
      <c r="D46" s="17"/>
    </row>
    <row r="47" spans="1:4" x14ac:dyDescent="0.25">
      <c r="A47" s="12">
        <v>2022</v>
      </c>
      <c r="B47" s="13">
        <v>0.22252531328037711</v>
      </c>
      <c r="C47" s="21">
        <v>1062387</v>
      </c>
    </row>
    <row r="62" spans="1:4" ht="45" x14ac:dyDescent="0.25">
      <c r="A62" s="8" t="s">
        <v>3</v>
      </c>
      <c r="B62" s="9" t="s">
        <v>2</v>
      </c>
      <c r="C62" s="19" t="s">
        <v>17</v>
      </c>
      <c r="D62" s="26" t="s">
        <v>0</v>
      </c>
    </row>
    <row r="63" spans="1:4" x14ac:dyDescent="0.25">
      <c r="A63" s="10">
        <v>2008</v>
      </c>
      <c r="B63" s="11">
        <v>0</v>
      </c>
      <c r="C63" s="20">
        <v>822541</v>
      </c>
    </row>
    <row r="64" spans="1:4" x14ac:dyDescent="0.25">
      <c r="A64" s="12">
        <v>2009</v>
      </c>
      <c r="B64" s="13">
        <v>0</v>
      </c>
      <c r="C64" s="21">
        <v>961605</v>
      </c>
    </row>
    <row r="65" spans="1:4" x14ac:dyDescent="0.25">
      <c r="A65" s="10">
        <v>2010</v>
      </c>
      <c r="B65" s="11">
        <v>0</v>
      </c>
      <c r="C65" s="20">
        <v>831514</v>
      </c>
    </row>
    <row r="66" spans="1:4" x14ac:dyDescent="0.25">
      <c r="A66" s="12">
        <v>2011</v>
      </c>
      <c r="B66" s="13">
        <v>0</v>
      </c>
      <c r="C66" s="21">
        <v>749431</v>
      </c>
    </row>
    <row r="67" spans="1:4" x14ac:dyDescent="0.25">
      <c r="A67" s="10">
        <v>2012</v>
      </c>
      <c r="B67" s="11">
        <v>0</v>
      </c>
      <c r="C67" s="20">
        <v>787437</v>
      </c>
    </row>
    <row r="68" spans="1:4" x14ac:dyDescent="0.25">
      <c r="A68" s="12">
        <v>2013</v>
      </c>
      <c r="B68" s="13">
        <v>0</v>
      </c>
      <c r="C68" s="21">
        <v>609307</v>
      </c>
    </row>
    <row r="69" spans="1:4" x14ac:dyDescent="0.25">
      <c r="A69" s="10">
        <v>2014</v>
      </c>
      <c r="B69" s="11">
        <v>0</v>
      </c>
      <c r="C69" s="20">
        <v>673265</v>
      </c>
    </row>
    <row r="70" spans="1:4" x14ac:dyDescent="0.25">
      <c r="A70" s="12">
        <v>2015</v>
      </c>
      <c r="B70" s="13">
        <v>0</v>
      </c>
      <c r="C70" s="21">
        <v>609824</v>
      </c>
    </row>
    <row r="71" spans="1:4" x14ac:dyDescent="0.25">
      <c r="A71" s="10">
        <v>2016</v>
      </c>
      <c r="B71" s="11">
        <v>0</v>
      </c>
      <c r="C71" s="20">
        <v>479886</v>
      </c>
    </row>
    <row r="72" spans="1:4" x14ac:dyDescent="0.25">
      <c r="A72" s="12">
        <v>2017</v>
      </c>
      <c r="B72" s="13">
        <v>0</v>
      </c>
      <c r="C72" s="21">
        <v>714821</v>
      </c>
    </row>
    <row r="73" spans="1:4" x14ac:dyDescent="0.25">
      <c r="A73" s="10">
        <v>2018</v>
      </c>
      <c r="B73" s="11">
        <v>5.5571014176464706E-2</v>
      </c>
      <c r="C73" s="20">
        <v>549855</v>
      </c>
    </row>
    <row r="74" spans="1:4" x14ac:dyDescent="0.25">
      <c r="A74" s="12">
        <v>2019</v>
      </c>
      <c r="B74" s="13">
        <v>1.6330060115241667E-2</v>
      </c>
      <c r="C74" s="21">
        <v>481076</v>
      </c>
    </row>
    <row r="75" spans="1:4" x14ac:dyDescent="0.25">
      <c r="A75" s="10">
        <v>2020</v>
      </c>
      <c r="B75" s="11">
        <v>8.8523264066422969E-3</v>
      </c>
      <c r="C75" s="20">
        <v>393117</v>
      </c>
    </row>
    <row r="76" spans="1:4" x14ac:dyDescent="0.25">
      <c r="A76" s="18">
        <v>2021</v>
      </c>
      <c r="B76" s="13">
        <v>2.5241087731116271E-2</v>
      </c>
      <c r="C76" s="21">
        <v>451288</v>
      </c>
      <c r="D76" s="17"/>
    </row>
    <row r="77" spans="1:4" x14ac:dyDescent="0.25">
      <c r="A77" s="10">
        <v>2022</v>
      </c>
      <c r="B77" s="11">
        <v>6.8687152582599456E-2</v>
      </c>
      <c r="C77" s="20">
        <v>384264</v>
      </c>
      <c r="D77" s="17"/>
    </row>
    <row r="78" spans="1:4" x14ac:dyDescent="0.25">
      <c r="A78" s="18"/>
      <c r="D78" s="17"/>
    </row>
    <row r="79" spans="1:4" x14ac:dyDescent="0.25">
      <c r="A79" s="18"/>
      <c r="D79" s="17"/>
    </row>
    <row r="80" spans="1:4" x14ac:dyDescent="0.25">
      <c r="A80" s="18"/>
      <c r="D80" s="17"/>
    </row>
    <row r="81" spans="1:4" x14ac:dyDescent="0.25">
      <c r="A81" s="18"/>
      <c r="D81" s="17"/>
    </row>
    <row r="82" spans="1:4" x14ac:dyDescent="0.25">
      <c r="A82" s="18"/>
      <c r="D82" s="17"/>
    </row>
    <row r="83" spans="1:4" x14ac:dyDescent="0.25">
      <c r="A83" s="18"/>
      <c r="D83" s="17"/>
    </row>
    <row r="84" spans="1:4" x14ac:dyDescent="0.25">
      <c r="A84" s="18"/>
      <c r="D84" s="17"/>
    </row>
    <row r="85" spans="1:4" x14ac:dyDescent="0.25">
      <c r="D85" s="17"/>
    </row>
    <row r="86" spans="1:4" x14ac:dyDescent="0.25">
      <c r="D86" s="17"/>
    </row>
    <row r="92" spans="1:4" ht="45" x14ac:dyDescent="0.25">
      <c r="A92" s="8" t="s">
        <v>3</v>
      </c>
      <c r="B92" s="14" t="s">
        <v>4</v>
      </c>
      <c r="C92" s="19" t="s">
        <v>17</v>
      </c>
      <c r="D92" s="26" t="s">
        <v>0</v>
      </c>
    </row>
    <row r="93" spans="1:4" x14ac:dyDescent="0.25">
      <c r="A93" s="10">
        <v>2008</v>
      </c>
      <c r="B93" s="15">
        <v>0</v>
      </c>
      <c r="C93" s="20">
        <v>700111</v>
      </c>
    </row>
    <row r="94" spans="1:4" x14ac:dyDescent="0.25">
      <c r="A94" s="12">
        <v>2009</v>
      </c>
      <c r="B94" s="16">
        <v>0</v>
      </c>
      <c r="C94" s="21">
        <v>775015</v>
      </c>
    </row>
    <row r="95" spans="1:4" x14ac:dyDescent="0.25">
      <c r="A95" s="10">
        <v>2010</v>
      </c>
      <c r="B95" s="15">
        <v>0</v>
      </c>
      <c r="C95" s="20">
        <v>745809</v>
      </c>
    </row>
    <row r="96" spans="1:4" x14ac:dyDescent="0.25">
      <c r="A96" s="12">
        <v>2011</v>
      </c>
      <c r="B96" s="16">
        <v>4.9220777560439282E-4</v>
      </c>
      <c r="C96" s="21">
        <v>782190</v>
      </c>
    </row>
    <row r="97" spans="1:4" x14ac:dyDescent="0.25">
      <c r="A97" s="10">
        <v>2012</v>
      </c>
      <c r="B97" s="15">
        <v>5.0580863303253286E-3</v>
      </c>
      <c r="C97" s="20">
        <v>802082</v>
      </c>
    </row>
    <row r="98" spans="1:4" x14ac:dyDescent="0.25">
      <c r="A98" s="12">
        <v>2013</v>
      </c>
      <c r="B98" s="16">
        <v>7.9869964699386432E-3</v>
      </c>
      <c r="C98" s="21">
        <v>805935</v>
      </c>
    </row>
    <row r="99" spans="1:4" x14ac:dyDescent="0.25">
      <c r="A99" s="10">
        <v>2014</v>
      </c>
      <c r="B99" s="15">
        <v>7.1938380244378564E-3</v>
      </c>
      <c r="C99" s="20">
        <v>849338</v>
      </c>
    </row>
    <row r="100" spans="1:4" x14ac:dyDescent="0.25">
      <c r="A100" s="12">
        <v>2015</v>
      </c>
      <c r="B100" s="16">
        <v>8.2716892424022515E-3</v>
      </c>
      <c r="C100" s="21">
        <v>840578</v>
      </c>
    </row>
    <row r="101" spans="1:4" x14ac:dyDescent="0.25">
      <c r="A101" s="10">
        <v>2016</v>
      </c>
      <c r="B101" s="15">
        <v>8.8516518742612141E-3</v>
      </c>
      <c r="C101" s="20">
        <v>798608</v>
      </c>
    </row>
    <row r="102" spans="1:4" x14ac:dyDescent="0.25">
      <c r="A102" s="12">
        <v>2017</v>
      </c>
      <c r="B102" s="16">
        <v>5.0780783389620682E-3</v>
      </c>
      <c r="C102" s="21">
        <v>736696</v>
      </c>
    </row>
    <row r="103" spans="1:4" x14ac:dyDescent="0.25">
      <c r="A103" s="10">
        <v>2018</v>
      </c>
      <c r="B103" s="15">
        <v>8.3474800918959154E-3</v>
      </c>
      <c r="C103" s="20">
        <v>746932</v>
      </c>
    </row>
    <row r="104" spans="1:4" x14ac:dyDescent="0.25">
      <c r="A104" s="12">
        <v>2019</v>
      </c>
      <c r="B104" s="16">
        <v>1.1312156627115266E-2</v>
      </c>
      <c r="C104" s="21">
        <v>672374</v>
      </c>
    </row>
    <row r="105" spans="1:4" x14ac:dyDescent="0.25">
      <c r="A105" s="10">
        <v>2020</v>
      </c>
      <c r="B105" s="15">
        <v>7.0135614121505013E-2</v>
      </c>
      <c r="C105" s="20">
        <v>580618</v>
      </c>
    </row>
    <row r="106" spans="1:4" x14ac:dyDescent="0.25">
      <c r="A106" s="18">
        <v>2021</v>
      </c>
      <c r="B106" s="16">
        <v>0.13324464781565165</v>
      </c>
      <c r="C106" s="21">
        <v>499142</v>
      </c>
      <c r="D106" s="17"/>
    </row>
    <row r="107" spans="1:4" x14ac:dyDescent="0.25">
      <c r="A107" s="12">
        <v>2022</v>
      </c>
      <c r="B107" s="16">
        <v>9.7829627164019911E-2</v>
      </c>
      <c r="C107" s="21">
        <v>558798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DAC40-4B54-40C9-A33F-B695C085B117}">
  <sheetPr codeName="Sheet2"/>
  <dimension ref="B2:X20"/>
  <sheetViews>
    <sheetView zoomScaleNormal="100" workbookViewId="0"/>
  </sheetViews>
  <sheetFormatPr defaultColWidth="9.140625" defaultRowHeight="15" x14ac:dyDescent="0.25"/>
  <cols>
    <col min="1" max="2" width="9.140625" style="22"/>
    <col min="3" max="6" width="12.42578125" style="22" customWidth="1"/>
    <col min="7" max="7" width="9.140625" style="22"/>
    <col min="8" max="8" width="8.42578125" style="22" customWidth="1"/>
    <col min="9" max="9" width="10.42578125" style="22" customWidth="1"/>
    <col min="10" max="10" width="17.7109375" style="22" bestFit="1" customWidth="1"/>
    <col min="11" max="11" width="16" style="22" bestFit="1" customWidth="1"/>
    <col min="12" max="12" width="10.140625" style="22" customWidth="1"/>
    <col min="13" max="14" width="9.140625" style="22"/>
    <col min="15" max="15" width="10.42578125" style="22" bestFit="1" customWidth="1"/>
    <col min="16" max="17" width="11.42578125" style="22" bestFit="1" customWidth="1"/>
    <col min="18" max="20" width="9.140625" style="22"/>
    <col min="21" max="21" width="10.42578125" style="22" bestFit="1" customWidth="1"/>
    <col min="22" max="23" width="11.42578125" style="22" bestFit="1" customWidth="1"/>
    <col min="24" max="16384" width="9.140625" style="22"/>
  </cols>
  <sheetData>
    <row r="2" spans="2:24" x14ac:dyDescent="0.25">
      <c r="B2" s="37" t="s">
        <v>8</v>
      </c>
      <c r="C2" s="37"/>
      <c r="D2" s="37"/>
      <c r="E2" s="37"/>
      <c r="F2" s="37"/>
      <c r="G2" s="31"/>
      <c r="H2" s="37" t="s">
        <v>9</v>
      </c>
      <c r="I2" s="37"/>
      <c r="J2" s="37"/>
      <c r="K2" s="37"/>
      <c r="L2" s="37"/>
      <c r="M2" s="31"/>
      <c r="N2" s="37" t="s">
        <v>10</v>
      </c>
      <c r="O2" s="37"/>
      <c r="P2" s="37"/>
      <c r="Q2" s="37"/>
      <c r="R2" s="37"/>
      <c r="S2" s="31"/>
      <c r="T2" s="37" t="s">
        <v>11</v>
      </c>
      <c r="U2" s="37"/>
      <c r="V2" s="37"/>
      <c r="W2" s="37"/>
      <c r="X2" s="37"/>
    </row>
    <row r="3" spans="2:24" x14ac:dyDescent="0.25">
      <c r="B3" s="31" t="s">
        <v>3</v>
      </c>
      <c r="C3" s="31" t="s">
        <v>12</v>
      </c>
      <c r="D3" s="31" t="s">
        <v>13</v>
      </c>
      <c r="E3" s="31" t="s">
        <v>14</v>
      </c>
      <c r="F3" s="31" t="s">
        <v>15</v>
      </c>
      <c r="G3" s="31"/>
      <c r="H3" s="31" t="s">
        <v>3</v>
      </c>
      <c r="I3" s="31" t="s">
        <v>12</v>
      </c>
      <c r="J3" s="31" t="s">
        <v>13</v>
      </c>
      <c r="K3" s="31" t="s">
        <v>14</v>
      </c>
      <c r="L3" s="31" t="s">
        <v>15</v>
      </c>
      <c r="M3" s="31"/>
      <c r="N3" s="31" t="s">
        <v>3</v>
      </c>
      <c r="O3" s="31" t="s">
        <v>12</v>
      </c>
      <c r="P3" s="31" t="s">
        <v>13</v>
      </c>
      <c r="Q3" s="31" t="s">
        <v>14</v>
      </c>
      <c r="R3" s="31" t="s">
        <v>15</v>
      </c>
      <c r="S3" s="31"/>
      <c r="T3" s="31" t="s">
        <v>3</v>
      </c>
      <c r="U3" s="31" t="s">
        <v>12</v>
      </c>
      <c r="V3" s="31" t="s">
        <v>13</v>
      </c>
      <c r="W3" s="31" t="s">
        <v>14</v>
      </c>
      <c r="X3" s="31" t="s">
        <v>15</v>
      </c>
    </row>
    <row r="4" spans="2:24" x14ac:dyDescent="0.25">
      <c r="B4" s="31">
        <v>2006</v>
      </c>
      <c r="C4" s="32">
        <v>0</v>
      </c>
      <c r="D4" s="32">
        <v>3155791</v>
      </c>
      <c r="E4" s="32">
        <v>315791</v>
      </c>
      <c r="F4" s="33">
        <f>Table_HECO3[[#This Row],[EV]]/Table_HECO3[[#This Row],[TOTAL]]</f>
        <v>0</v>
      </c>
      <c r="G4" s="31"/>
      <c r="H4" s="31">
        <v>2006</v>
      </c>
      <c r="I4" s="32">
        <v>0</v>
      </c>
      <c r="J4" s="32">
        <v>1676830</v>
      </c>
      <c r="K4" s="32">
        <v>1676830</v>
      </c>
      <c r="L4" s="33">
        <f>Table_Oahu2[[#This Row],[EV]]/Table_Oahu2[[#This Row],[TOTAL]]</f>
        <v>0</v>
      </c>
      <c r="M4" s="31"/>
      <c r="N4" s="31">
        <v>2006</v>
      </c>
      <c r="O4" s="32">
        <v>0</v>
      </c>
      <c r="P4" s="32">
        <v>660566</v>
      </c>
      <c r="Q4" s="32">
        <v>660566</v>
      </c>
      <c r="R4" s="33">
        <f>Table_Maui8[[#This Row],[EV]]/Table_Maui8[[#This Row],[TOTAL]]</f>
        <v>0</v>
      </c>
      <c r="S4" s="31"/>
      <c r="T4" s="31">
        <v>2006</v>
      </c>
      <c r="U4" s="32">
        <v>0</v>
      </c>
      <c r="V4" s="32">
        <v>818395</v>
      </c>
      <c r="W4" s="32">
        <v>818395</v>
      </c>
      <c r="X4" s="33">
        <f>Table_Hawaii_Island9[[#This Row],[EV]]/Table_Hawaii_Island9[[#This Row],[TOTAL]]</f>
        <v>0</v>
      </c>
    </row>
    <row r="5" spans="2:24" x14ac:dyDescent="0.25">
      <c r="B5" s="31">
        <v>2007</v>
      </c>
      <c r="C5" s="32">
        <v>0</v>
      </c>
      <c r="D5" s="32">
        <v>3102710</v>
      </c>
      <c r="E5" s="32">
        <v>3102710</v>
      </c>
      <c r="F5" s="33">
        <f>Table_HECO3[[#This Row],[EV]]/Table_HECO3[[#This Row],[TOTAL]]</f>
        <v>0</v>
      </c>
      <c r="G5" s="31"/>
      <c r="H5" s="31">
        <v>2007</v>
      </c>
      <c r="I5" s="32">
        <v>0</v>
      </c>
      <c r="J5" s="32">
        <v>1635454</v>
      </c>
      <c r="K5" s="32">
        <v>1635454</v>
      </c>
      <c r="L5" s="33">
        <f>Table_Oahu2[[#This Row],[EV]]/Table_Oahu2[[#This Row],[TOTAL]]</f>
        <v>0</v>
      </c>
      <c r="M5" s="31"/>
      <c r="N5" s="31">
        <v>2007</v>
      </c>
      <c r="O5" s="32">
        <v>0</v>
      </c>
      <c r="P5" s="32">
        <v>700525</v>
      </c>
      <c r="Q5" s="32">
        <v>700525</v>
      </c>
      <c r="R5" s="33">
        <f>Table_Maui8[[#This Row],[EV]]/Table_Maui8[[#This Row],[TOTAL]]</f>
        <v>0</v>
      </c>
      <c r="S5" s="31"/>
      <c r="T5" s="31">
        <v>2007</v>
      </c>
      <c r="U5" s="32">
        <v>0</v>
      </c>
      <c r="V5" s="32">
        <v>766731</v>
      </c>
      <c r="W5" s="32">
        <v>766731</v>
      </c>
      <c r="X5" s="33">
        <f>Table_Hawaii_Island9[[#This Row],[EV]]/Table_Hawaii_Island9[[#This Row],[TOTAL]]</f>
        <v>0</v>
      </c>
    </row>
    <row r="6" spans="2:24" x14ac:dyDescent="0.25">
      <c r="B6" s="31">
        <v>2008</v>
      </c>
      <c r="C6" s="32">
        <v>0</v>
      </c>
      <c r="D6" s="32">
        <v>3585972</v>
      </c>
      <c r="E6" s="32">
        <v>3585972</v>
      </c>
      <c r="F6" s="33">
        <f>Table_HECO3[[#This Row],[EV]]/Table_HECO3[[#This Row],[TOTAL]]</f>
        <v>0</v>
      </c>
      <c r="G6" s="31"/>
      <c r="H6" s="31">
        <v>2008</v>
      </c>
      <c r="I6" s="32">
        <v>0</v>
      </c>
      <c r="J6" s="32">
        <v>2063320</v>
      </c>
      <c r="K6" s="32">
        <v>2063320</v>
      </c>
      <c r="L6" s="33">
        <f>Table_Oahu2[[#This Row],[EV]]/Table_Oahu2[[#This Row],[TOTAL]]</f>
        <v>0</v>
      </c>
      <c r="M6" s="31"/>
      <c r="N6" s="31">
        <v>2008</v>
      </c>
      <c r="O6" s="32">
        <v>0</v>
      </c>
      <c r="P6" s="32">
        <v>822541</v>
      </c>
      <c r="Q6" s="32">
        <v>822541</v>
      </c>
      <c r="R6" s="33">
        <f>Table_Maui8[[#This Row],[EV]]/Table_Maui8[[#This Row],[TOTAL]]</f>
        <v>0</v>
      </c>
      <c r="S6" s="31"/>
      <c r="T6" s="31">
        <v>2008</v>
      </c>
      <c r="U6" s="32">
        <v>0</v>
      </c>
      <c r="V6" s="32">
        <v>700111</v>
      </c>
      <c r="W6" s="32">
        <v>700111</v>
      </c>
      <c r="X6" s="33">
        <f>Table_Hawaii_Island9[[#This Row],[EV]]/Table_Hawaii_Island9[[#This Row],[TOTAL]]</f>
        <v>0</v>
      </c>
    </row>
    <row r="7" spans="2:24" x14ac:dyDescent="0.25">
      <c r="B7" s="31">
        <v>2009</v>
      </c>
      <c r="C7" s="32"/>
      <c r="D7" s="32">
        <v>3513761</v>
      </c>
      <c r="E7" s="32">
        <v>3513761</v>
      </c>
      <c r="F7" s="33">
        <f>Table_HECO3[[#This Row],[EV]]/Table_HECO3[[#This Row],[TOTAL]]</f>
        <v>0</v>
      </c>
      <c r="G7" s="31"/>
      <c r="H7" s="31">
        <v>2009</v>
      </c>
      <c r="I7" s="32">
        <v>0</v>
      </c>
      <c r="J7" s="32">
        <v>1777141</v>
      </c>
      <c r="K7" s="32">
        <v>1777141</v>
      </c>
      <c r="L7" s="33">
        <f>Table_Oahu2[[#This Row],[EV]]/Table_Oahu2[[#This Row],[TOTAL]]</f>
        <v>0</v>
      </c>
      <c r="M7" s="31"/>
      <c r="N7" s="31">
        <v>2009</v>
      </c>
      <c r="O7" s="32">
        <v>0</v>
      </c>
      <c r="P7" s="32">
        <v>961605</v>
      </c>
      <c r="Q7" s="32">
        <v>961605</v>
      </c>
      <c r="R7" s="33">
        <f>Table_Maui8[[#This Row],[EV]]/Table_Maui8[[#This Row],[TOTAL]]</f>
        <v>0</v>
      </c>
      <c r="S7" s="31"/>
      <c r="T7" s="31">
        <v>2009</v>
      </c>
      <c r="U7" s="32">
        <v>0</v>
      </c>
      <c r="V7" s="32">
        <v>775015</v>
      </c>
      <c r="W7" s="32">
        <v>775015</v>
      </c>
      <c r="X7" s="33">
        <f>Table_Hawaii_Island9[[#This Row],[EV]]/Table_Hawaii_Island9[[#This Row],[TOTAL]]</f>
        <v>0</v>
      </c>
    </row>
    <row r="8" spans="2:24" x14ac:dyDescent="0.25">
      <c r="B8" s="31">
        <v>2010</v>
      </c>
      <c r="C8" s="32"/>
      <c r="D8" s="32">
        <v>3350519</v>
      </c>
      <c r="E8" s="32">
        <v>3550519</v>
      </c>
      <c r="F8" s="33">
        <f>Table_HECO3[[#This Row],[EV]]/Table_HECO3[[#This Row],[TOTAL]]</f>
        <v>0</v>
      </c>
      <c r="G8" s="31"/>
      <c r="H8" s="31">
        <v>2010</v>
      </c>
      <c r="I8" s="32"/>
      <c r="J8" s="32">
        <v>1773196</v>
      </c>
      <c r="K8" s="32">
        <v>1773196</v>
      </c>
      <c r="L8" s="33">
        <f>Table_Oahu2[[#This Row],[EV]]/Table_Oahu2[[#This Row],[TOTAL]]</f>
        <v>0</v>
      </c>
      <c r="M8" s="31"/>
      <c r="N8" s="31">
        <v>2010</v>
      </c>
      <c r="O8" s="32">
        <v>0</v>
      </c>
      <c r="P8" s="32">
        <v>831514</v>
      </c>
      <c r="Q8" s="32">
        <v>831514</v>
      </c>
      <c r="R8" s="33">
        <f>Table_Maui8[[#This Row],[EV]]/Table_Maui8[[#This Row],[TOTAL]]</f>
        <v>0</v>
      </c>
      <c r="S8" s="31"/>
      <c r="T8" s="31">
        <v>2010</v>
      </c>
      <c r="U8" s="32"/>
      <c r="V8" s="32">
        <v>745809</v>
      </c>
      <c r="W8" s="32">
        <v>745809</v>
      </c>
      <c r="X8" s="33">
        <f>Table_Hawaii_Island9[[#This Row],[EV]]/Table_Hawaii_Island9[[#This Row],[TOTAL]]</f>
        <v>0</v>
      </c>
    </row>
    <row r="9" spans="2:24" x14ac:dyDescent="0.25">
      <c r="B9" s="31">
        <v>2011</v>
      </c>
      <c r="C9" s="32">
        <v>8653</v>
      </c>
      <c r="D9" s="32">
        <v>3258818</v>
      </c>
      <c r="E9" s="32">
        <v>3267471</v>
      </c>
      <c r="F9" s="33">
        <f>Table_HECO3[[#This Row],[EV]]/Table_HECO3[[#This Row],[TOTAL]]</f>
        <v>2.6482254930495176E-3</v>
      </c>
      <c r="G9" s="31"/>
      <c r="H9" s="31">
        <v>2011</v>
      </c>
      <c r="I9" s="32">
        <v>8268</v>
      </c>
      <c r="J9" s="32">
        <v>1727582</v>
      </c>
      <c r="K9" s="32">
        <v>1735850</v>
      </c>
      <c r="L9" s="33">
        <f>Table_Oahu2[[#This Row],[EV]]/Table_Oahu2[[#This Row],[TOTAL]]</f>
        <v>4.7630843678889302E-3</v>
      </c>
      <c r="M9" s="31"/>
      <c r="N9" s="31">
        <v>2011</v>
      </c>
      <c r="O9" s="32">
        <v>0</v>
      </c>
      <c r="P9" s="32">
        <v>749431</v>
      </c>
      <c r="Q9" s="32">
        <v>749431</v>
      </c>
      <c r="R9" s="33">
        <f>Table_Maui8[[#This Row],[EV]]/Table_Maui8[[#This Row],[TOTAL]]</f>
        <v>0</v>
      </c>
      <c r="S9" s="31"/>
      <c r="T9" s="31">
        <v>2011</v>
      </c>
      <c r="U9" s="32">
        <v>385</v>
      </c>
      <c r="V9" s="32">
        <v>781805</v>
      </c>
      <c r="W9" s="32">
        <v>782190</v>
      </c>
      <c r="X9" s="33">
        <f>Table_Hawaii_Island9[[#This Row],[EV]]/Table_Hawaii_Island9[[#This Row],[TOTAL]]</f>
        <v>4.9220777560439282E-4</v>
      </c>
    </row>
    <row r="10" spans="2:24" x14ac:dyDescent="0.25">
      <c r="B10" s="31">
        <v>2012</v>
      </c>
      <c r="C10" s="32">
        <v>18832</v>
      </c>
      <c r="D10" s="32">
        <v>3344375</v>
      </c>
      <c r="E10" s="32">
        <v>3363207</v>
      </c>
      <c r="F10" s="33">
        <f>Table_HECO3[[#This Row],[EV]]/Table_HECO3[[#This Row],[TOTAL]]</f>
        <v>5.5994174607747905E-3</v>
      </c>
      <c r="G10" s="31"/>
      <c r="H10" s="31">
        <v>2012</v>
      </c>
      <c r="I10" s="32">
        <v>14775</v>
      </c>
      <c r="J10" s="32">
        <v>1758913</v>
      </c>
      <c r="K10" s="32">
        <v>1773688</v>
      </c>
      <c r="L10" s="33">
        <f>Table_Oahu2[[#This Row],[EV]]/Table_Oahu2[[#This Row],[TOTAL]]</f>
        <v>8.3301008971138103E-3</v>
      </c>
      <c r="M10" s="31"/>
      <c r="N10" s="31">
        <v>2012</v>
      </c>
      <c r="O10" s="32">
        <v>0</v>
      </c>
      <c r="P10" s="32">
        <v>787437</v>
      </c>
      <c r="Q10" s="32">
        <v>787437</v>
      </c>
      <c r="R10" s="33">
        <f>Table_Maui8[[#This Row],[EV]]/Table_Maui8[[#This Row],[TOTAL]]</f>
        <v>0</v>
      </c>
      <c r="S10" s="31"/>
      <c r="T10" s="31">
        <v>2012</v>
      </c>
      <c r="U10" s="32">
        <v>4057</v>
      </c>
      <c r="V10" s="32">
        <v>798025</v>
      </c>
      <c r="W10" s="32">
        <v>802082</v>
      </c>
      <c r="X10" s="33">
        <f>Table_Hawaii_Island9[[#This Row],[EV]]/Table_Hawaii_Island9[[#This Row],[TOTAL]]</f>
        <v>5.0580863303253286E-3</v>
      </c>
    </row>
    <row r="11" spans="2:24" x14ac:dyDescent="0.25">
      <c r="B11" s="31">
        <v>2013</v>
      </c>
      <c r="C11" s="32">
        <v>63914</v>
      </c>
      <c r="D11" s="32">
        <v>2954905</v>
      </c>
      <c r="E11" s="32">
        <v>3018819</v>
      </c>
      <c r="F11" s="33">
        <f>Table_HECO3[[#This Row],[EV]]/Table_HECO3[[#This Row],[TOTAL]]</f>
        <v>2.1171855616385082E-2</v>
      </c>
      <c r="G11" s="31"/>
      <c r="H11" s="31">
        <v>2013</v>
      </c>
      <c r="I11" s="32">
        <v>57477</v>
      </c>
      <c r="J11" s="32">
        <v>1546100</v>
      </c>
      <c r="K11" s="32">
        <v>1603577</v>
      </c>
      <c r="L11" s="33">
        <f>Table_Oahu2[[#This Row],[EV]]/Table_Oahu2[[#This Row],[TOTAL]]</f>
        <v>3.5842993507639483E-2</v>
      </c>
      <c r="M11" s="31"/>
      <c r="N11" s="31">
        <v>2013</v>
      </c>
      <c r="O11" s="32">
        <v>0</v>
      </c>
      <c r="P11" s="32">
        <v>609307</v>
      </c>
      <c r="Q11" s="32">
        <v>609307</v>
      </c>
      <c r="R11" s="33">
        <f>Table_Maui8[[#This Row],[EV]]/Table_Maui8[[#This Row],[TOTAL]]</f>
        <v>0</v>
      </c>
      <c r="S11" s="31"/>
      <c r="T11" s="31">
        <v>2013</v>
      </c>
      <c r="U11" s="32">
        <v>6437</v>
      </c>
      <c r="V11" s="32">
        <v>799498</v>
      </c>
      <c r="W11" s="32">
        <v>805935</v>
      </c>
      <c r="X11" s="33">
        <f>Table_Hawaii_Island9[[#This Row],[EV]]/Table_Hawaii_Island9[[#This Row],[TOTAL]]</f>
        <v>7.9869964699386432E-3</v>
      </c>
    </row>
    <row r="12" spans="2:24" x14ac:dyDescent="0.25">
      <c r="B12" s="31">
        <v>2014</v>
      </c>
      <c r="C12" s="32">
        <v>93016</v>
      </c>
      <c r="D12" s="32">
        <v>3086754</v>
      </c>
      <c r="E12" s="32">
        <v>3179770</v>
      </c>
      <c r="F12" s="33">
        <f>Table_HECO3[[#This Row],[EV]]/Table_HECO3[[#This Row],[TOTAL]]</f>
        <v>2.9252430207216244E-2</v>
      </c>
      <c r="G12" s="31"/>
      <c r="H12" s="31">
        <v>2014</v>
      </c>
      <c r="I12" s="32">
        <v>86906</v>
      </c>
      <c r="J12" s="32">
        <v>1570261</v>
      </c>
      <c r="K12" s="32">
        <v>1657167</v>
      </c>
      <c r="L12" s="33">
        <f>Table_Oahu2[[#This Row],[EV]]/Table_Oahu2[[#This Row],[TOTAL]]</f>
        <v>5.244251182892249E-2</v>
      </c>
      <c r="M12" s="31"/>
      <c r="N12" s="31">
        <v>2014</v>
      </c>
      <c r="O12" s="32">
        <v>0</v>
      </c>
      <c r="P12" s="32">
        <v>673265</v>
      </c>
      <c r="Q12" s="32">
        <v>673265</v>
      </c>
      <c r="R12" s="33">
        <f>Table_Maui8[[#This Row],[EV]]/Table_Maui8[[#This Row],[TOTAL]]</f>
        <v>0</v>
      </c>
      <c r="S12" s="31"/>
      <c r="T12" s="31">
        <v>2014</v>
      </c>
      <c r="U12" s="32">
        <v>6110</v>
      </c>
      <c r="V12" s="32">
        <v>843228</v>
      </c>
      <c r="W12" s="32">
        <v>849338</v>
      </c>
      <c r="X12" s="33">
        <f>Table_Hawaii_Island9[[#This Row],[EV]]/Table_Hawaii_Island9[[#This Row],[TOTAL]]</f>
        <v>7.1938380244378564E-3</v>
      </c>
    </row>
    <row r="13" spans="2:24" x14ac:dyDescent="0.25">
      <c r="B13" s="31">
        <v>2015</v>
      </c>
      <c r="C13" s="32">
        <v>124820</v>
      </c>
      <c r="D13" s="32">
        <v>2922856</v>
      </c>
      <c r="E13" s="32">
        <v>3047676</v>
      </c>
      <c r="F13" s="33">
        <f>Table_HECO3[[#This Row],[EV]]/Table_HECO3[[#This Row],[TOTAL]]</f>
        <v>4.0955797138540972E-2</v>
      </c>
      <c r="G13" s="31"/>
      <c r="H13" s="31">
        <v>2015</v>
      </c>
      <c r="I13" s="32">
        <v>117867</v>
      </c>
      <c r="J13" s="32">
        <v>1479407</v>
      </c>
      <c r="K13" s="32">
        <v>1597274</v>
      </c>
      <c r="L13" s="33">
        <f>Table_Oahu2[[#This Row],[EV]]/Table_Oahu2[[#This Row],[TOTAL]]</f>
        <v>7.3792599140786119E-2</v>
      </c>
      <c r="M13" s="31"/>
      <c r="N13" s="31">
        <v>2015</v>
      </c>
      <c r="O13" s="32">
        <v>0</v>
      </c>
      <c r="P13" s="32">
        <v>609824</v>
      </c>
      <c r="Q13" s="32">
        <v>609824</v>
      </c>
      <c r="R13" s="33">
        <f>Table_Maui8[[#This Row],[EV]]/Table_Maui8[[#This Row],[TOTAL]]</f>
        <v>0</v>
      </c>
      <c r="S13" s="31"/>
      <c r="T13" s="31">
        <v>2015</v>
      </c>
      <c r="U13" s="32">
        <v>6953</v>
      </c>
      <c r="V13" s="32">
        <v>833625</v>
      </c>
      <c r="W13" s="32">
        <v>840578</v>
      </c>
      <c r="X13" s="33">
        <f>Table_Hawaii_Island9[[#This Row],[EV]]/Table_Hawaii_Island9[[#This Row],[TOTAL]]</f>
        <v>8.2716892424022515E-3</v>
      </c>
    </row>
    <row r="14" spans="2:24" x14ac:dyDescent="0.25">
      <c r="B14" s="31">
        <v>2016</v>
      </c>
      <c r="C14" s="32">
        <v>88751</v>
      </c>
      <c r="D14" s="32">
        <v>2618513</v>
      </c>
      <c r="E14" s="32">
        <v>2707264</v>
      </c>
      <c r="F14" s="33">
        <f>Table_HECO3[[#This Row],[EV]]/Table_HECO3[[#This Row],[TOTAL]]</f>
        <v>3.2782543556889907E-2</v>
      </c>
      <c r="G14" s="31"/>
      <c r="H14" s="31">
        <v>2016</v>
      </c>
      <c r="I14" s="32">
        <v>81682</v>
      </c>
      <c r="J14" s="32">
        <v>1347088</v>
      </c>
      <c r="K14" s="32">
        <v>1428770</v>
      </c>
      <c r="L14" s="33">
        <f>Table_Oahu2[[#This Row],[EV]]/Table_Oahu2[[#This Row],[TOTAL]]</f>
        <v>5.7169453445971012E-2</v>
      </c>
      <c r="M14" s="31"/>
      <c r="N14" s="31">
        <v>2016</v>
      </c>
      <c r="O14" s="32">
        <v>0</v>
      </c>
      <c r="P14" s="32">
        <v>479886</v>
      </c>
      <c r="Q14" s="32">
        <v>479886</v>
      </c>
      <c r="R14" s="33">
        <f>Table_Maui8[[#This Row],[EV]]/Table_Maui8[[#This Row],[TOTAL]]</f>
        <v>0</v>
      </c>
      <c r="S14" s="31"/>
      <c r="T14" s="31">
        <v>2016</v>
      </c>
      <c r="U14" s="32">
        <v>7069</v>
      </c>
      <c r="V14" s="32">
        <v>791539</v>
      </c>
      <c r="W14" s="32">
        <v>798608</v>
      </c>
      <c r="X14" s="33">
        <f>Table_Hawaii_Island9[[#This Row],[EV]]/Table_Hawaii_Island9[[#This Row],[TOTAL]]</f>
        <v>8.8516518742612141E-3</v>
      </c>
    </row>
    <row r="15" spans="2:24" x14ac:dyDescent="0.25">
      <c r="B15" s="31">
        <v>2017</v>
      </c>
      <c r="C15" s="32">
        <v>104427</v>
      </c>
      <c r="D15" s="32">
        <v>2812793</v>
      </c>
      <c r="E15" s="32">
        <v>2917220</v>
      </c>
      <c r="F15" s="33">
        <f>Table_HECO3[[#This Row],[EV]]/Table_HECO3[[#This Row],[TOTAL]]</f>
        <v>3.579675170196283E-2</v>
      </c>
      <c r="G15" s="31"/>
      <c r="H15" s="31">
        <v>2017</v>
      </c>
      <c r="I15" s="32">
        <v>100686</v>
      </c>
      <c r="J15" s="32">
        <v>1365017</v>
      </c>
      <c r="K15" s="32">
        <v>1465703</v>
      </c>
      <c r="L15" s="33">
        <f>Table_Oahu2[[#This Row],[EV]]/Table_Oahu2[[#This Row],[TOTAL]]</f>
        <v>6.8694680982436418E-2</v>
      </c>
      <c r="M15" s="31"/>
      <c r="N15" s="31">
        <v>2017</v>
      </c>
      <c r="O15" s="32">
        <v>0</v>
      </c>
      <c r="P15" s="32">
        <v>714821</v>
      </c>
      <c r="Q15" s="32">
        <v>714821</v>
      </c>
      <c r="R15" s="33">
        <f>Table_Maui8[[#This Row],[EV]]/Table_Maui8[[#This Row],[TOTAL]]</f>
        <v>0</v>
      </c>
      <c r="S15" s="31"/>
      <c r="T15" s="31">
        <v>2017</v>
      </c>
      <c r="U15" s="32">
        <v>3741</v>
      </c>
      <c r="V15" s="32">
        <v>732955</v>
      </c>
      <c r="W15" s="32">
        <v>736696</v>
      </c>
      <c r="X15" s="33">
        <f>Table_Hawaii_Island9[[#This Row],[EV]]/Table_Hawaii_Island9[[#This Row],[TOTAL]]</f>
        <v>5.0780783389620682E-3</v>
      </c>
    </row>
    <row r="16" spans="2:24" x14ac:dyDescent="0.25">
      <c r="B16" s="31">
        <v>2018</v>
      </c>
      <c r="C16" s="32">
        <v>122031</v>
      </c>
      <c r="D16" s="32">
        <v>2568195</v>
      </c>
      <c r="E16" s="32">
        <v>2690226</v>
      </c>
      <c r="F16" s="33">
        <f>Table_HECO3[[#This Row],[EV]]/Table_HECO3[[#This Row],[TOTAL]]</f>
        <v>4.5360873027024497E-2</v>
      </c>
      <c r="G16" s="31"/>
      <c r="H16" s="31">
        <v>2018</v>
      </c>
      <c r="I16" s="32">
        <v>85240</v>
      </c>
      <c r="J16" s="32">
        <v>1308199</v>
      </c>
      <c r="K16" s="32">
        <v>1393439</v>
      </c>
      <c r="L16" s="33">
        <f>Table_Oahu2[[#This Row],[EV]]/Table_Oahu2[[#This Row],[TOTAL]]</f>
        <v>6.1172394342342937E-2</v>
      </c>
      <c r="M16" s="31"/>
      <c r="N16" s="31">
        <v>2018</v>
      </c>
      <c r="O16" s="32">
        <v>30556</v>
      </c>
      <c r="P16" s="32">
        <v>519299</v>
      </c>
      <c r="Q16" s="32">
        <v>549855</v>
      </c>
      <c r="R16" s="33">
        <f>Table_Maui8[[#This Row],[EV]]/Table_Maui8[[#This Row],[TOTAL]]</f>
        <v>5.5571014176464706E-2</v>
      </c>
      <c r="S16" s="31"/>
      <c r="T16" s="31">
        <v>2018</v>
      </c>
      <c r="U16" s="32">
        <v>6235</v>
      </c>
      <c r="V16" s="32">
        <v>740697</v>
      </c>
      <c r="W16" s="32">
        <v>746932</v>
      </c>
      <c r="X16" s="33">
        <f>Table_Hawaii_Island9[[#This Row],[EV]]/Table_Hawaii_Island9[[#This Row],[TOTAL]]</f>
        <v>8.3474800918959154E-3</v>
      </c>
    </row>
    <row r="17" spans="2:24" x14ac:dyDescent="0.25">
      <c r="B17" s="31">
        <v>2019</v>
      </c>
      <c r="C17" s="32">
        <v>101991</v>
      </c>
      <c r="D17" s="32">
        <v>2474899</v>
      </c>
      <c r="E17" s="32">
        <v>2576890</v>
      </c>
      <c r="F17" s="33">
        <f>Table_HECO3[[#This Row],[EV]]/Table_HECO3[[#This Row],[TOTAL]]</f>
        <v>3.9579105045228942E-2</v>
      </c>
      <c r="G17" s="31"/>
      <c r="H17" s="31">
        <v>2019</v>
      </c>
      <c r="I17" s="32">
        <v>86529</v>
      </c>
      <c r="J17" s="32">
        <v>1336911</v>
      </c>
      <c r="K17" s="32">
        <v>1423440</v>
      </c>
      <c r="L17" s="33">
        <f>Table_Oahu2[[#This Row],[EV]]/Table_Oahu2[[#This Row],[TOTAL]]</f>
        <v>6.0788652841004889E-2</v>
      </c>
      <c r="M17" s="31"/>
      <c r="N17" s="31">
        <v>2019</v>
      </c>
      <c r="O17" s="32">
        <v>7856</v>
      </c>
      <c r="P17" s="32">
        <v>473220</v>
      </c>
      <c r="Q17" s="32">
        <v>481076</v>
      </c>
      <c r="R17" s="33">
        <f>Table_Maui8[[#This Row],[EV]]/Table_Maui8[[#This Row],[TOTAL]]</f>
        <v>1.6330060115241667E-2</v>
      </c>
      <c r="S17" s="31"/>
      <c r="T17" s="31">
        <v>2019</v>
      </c>
      <c r="U17" s="32">
        <v>7606</v>
      </c>
      <c r="V17" s="32">
        <v>664768</v>
      </c>
      <c r="W17" s="32">
        <v>672374</v>
      </c>
      <c r="X17" s="33">
        <f>Table_Hawaii_Island9[[#This Row],[EV]]/Table_Hawaii_Island9[[#This Row],[TOTAL]]</f>
        <v>1.1312156627115266E-2</v>
      </c>
    </row>
    <row r="18" spans="2:24" x14ac:dyDescent="0.25">
      <c r="B18" s="31">
        <v>2020</v>
      </c>
      <c r="C18" s="32">
        <v>139685</v>
      </c>
      <c r="D18" s="32">
        <v>1996076</v>
      </c>
      <c r="E18" s="32">
        <v>2135761</v>
      </c>
      <c r="F18" s="33">
        <f>Table_HECO3[[#This Row],[EV]]/Table_HECO3[[#This Row],[TOTAL]]</f>
        <v>6.5402917273983369E-2</v>
      </c>
      <c r="G18" s="31"/>
      <c r="H18" s="31">
        <v>2020</v>
      </c>
      <c r="I18" s="32">
        <v>95483</v>
      </c>
      <c r="J18" s="32">
        <v>1066543</v>
      </c>
      <c r="K18" s="32">
        <v>1162026</v>
      </c>
      <c r="L18" s="33">
        <f>Table_Oahu2[[#This Row],[EV]]/Table_Oahu2[[#This Row],[TOTAL]]</f>
        <v>8.2169417895985114E-2</v>
      </c>
      <c r="M18" s="31"/>
      <c r="N18" s="31">
        <v>2020</v>
      </c>
      <c r="O18" s="32">
        <v>3480</v>
      </c>
      <c r="P18" s="32">
        <v>389637</v>
      </c>
      <c r="Q18" s="32">
        <v>393117</v>
      </c>
      <c r="R18" s="33">
        <f>Table_Maui8[[#This Row],[EV]]/Table_Maui8[[#This Row],[TOTAL]]</f>
        <v>8.8523264066422969E-3</v>
      </c>
      <c r="S18" s="31"/>
      <c r="T18" s="31">
        <v>2020</v>
      </c>
      <c r="U18" s="32">
        <v>40722</v>
      </c>
      <c r="V18" s="32">
        <v>539896</v>
      </c>
      <c r="W18" s="32">
        <v>580618</v>
      </c>
      <c r="X18" s="33">
        <f>Table_Hawaii_Island9[[#This Row],[EV]]/Table_Hawaii_Island9[[#This Row],[TOTAL]]</f>
        <v>7.0135614121505013E-2</v>
      </c>
    </row>
    <row r="19" spans="2:24" x14ac:dyDescent="0.25">
      <c r="B19" s="31">
        <v>2021</v>
      </c>
      <c r="C19" s="32">
        <v>200041</v>
      </c>
      <c r="D19" s="32">
        <v>1764281</v>
      </c>
      <c r="E19" s="32">
        <v>1964322</v>
      </c>
      <c r="F19" s="33">
        <f>Table_HECO3[[#This Row],[EV]]/Table_HECO3[[#This Row],[TOTAL]]</f>
        <v>0.10183717333512531</v>
      </c>
      <c r="G19" s="31"/>
      <c r="H19" s="31">
        <v>2021</v>
      </c>
      <c r="I19" s="32">
        <v>122142</v>
      </c>
      <c r="J19" s="32">
        <v>891750</v>
      </c>
      <c r="K19" s="32">
        <v>1013892</v>
      </c>
      <c r="L19" s="33">
        <f>Table_Oahu2[[#This Row],[EV]]/Table_Oahu2[[#This Row],[TOTAL]]</f>
        <v>0.12046845226118758</v>
      </c>
      <c r="M19" s="31"/>
      <c r="N19" s="31">
        <v>2021</v>
      </c>
      <c r="O19" s="32">
        <v>11391</v>
      </c>
      <c r="P19" s="32">
        <v>439897</v>
      </c>
      <c r="Q19" s="32">
        <v>451288</v>
      </c>
      <c r="R19" s="33">
        <f>Table_Maui8[[#This Row],[EV]]/Table_Maui8[[#This Row],[TOTAL]]</f>
        <v>2.5241087731116271E-2</v>
      </c>
      <c r="S19" s="31"/>
      <c r="T19" s="31">
        <v>2021</v>
      </c>
      <c r="U19" s="32">
        <v>66508</v>
      </c>
      <c r="V19" s="32">
        <v>432634</v>
      </c>
      <c r="W19" s="32">
        <v>499142</v>
      </c>
      <c r="X19" s="33">
        <f>Table_Hawaii_Island9[[#This Row],[EV]]/Table_Hawaii_Island9[[#This Row],[TOTAL]]</f>
        <v>0.13324464781565165</v>
      </c>
    </row>
    <row r="20" spans="2:24" x14ac:dyDescent="0.25">
      <c r="B20" s="31">
        <v>2022</v>
      </c>
      <c r="C20" s="27">
        <v>317469</v>
      </c>
      <c r="D20" s="27">
        <v>1687980</v>
      </c>
      <c r="E20" s="27">
        <v>2005449</v>
      </c>
      <c r="F20" s="33">
        <f>Table_HECO3[[#This Row],[EV]]/Table_HECO3[[#This Row],[TOTAL]]</f>
        <v>0.15830320292363456</v>
      </c>
      <c r="G20" s="31"/>
      <c r="H20" s="31">
        <v>2022</v>
      </c>
      <c r="I20" s="32">
        <v>236408</v>
      </c>
      <c r="J20" s="32">
        <v>825979</v>
      </c>
      <c r="K20" s="32">
        <v>1062387</v>
      </c>
      <c r="L20" s="33">
        <f>Table_Oahu2[[#This Row],[EV]]/Table_Oahu2[[#This Row],[TOTAL]]</f>
        <v>0.22252531328037711</v>
      </c>
      <c r="M20" s="31"/>
      <c r="N20" s="31">
        <v>2022</v>
      </c>
      <c r="O20" s="27">
        <v>26394</v>
      </c>
      <c r="P20" s="27">
        <v>357870</v>
      </c>
      <c r="Q20" s="27">
        <v>384264</v>
      </c>
      <c r="R20" s="33">
        <f>Table_Maui8[[#This Row],[EV]]/Table_Maui8[[#This Row],[TOTAL]]</f>
        <v>6.8687152582599456E-2</v>
      </c>
      <c r="S20" s="31"/>
      <c r="T20" s="31">
        <v>2022</v>
      </c>
      <c r="U20" s="27">
        <v>54667</v>
      </c>
      <c r="V20" s="27">
        <v>504131</v>
      </c>
      <c r="W20" s="27">
        <v>558798</v>
      </c>
      <c r="X20" s="33">
        <f>Table_Hawaii_Island9[[#This Row],[EV]]/Table_Hawaii_Island9[[#This Row],[TOTAL]]</f>
        <v>9.7829627164019911E-2</v>
      </c>
    </row>
  </sheetData>
  <mergeCells count="4">
    <mergeCell ref="B2:F2"/>
    <mergeCell ref="H2:L2"/>
    <mergeCell ref="N2:R2"/>
    <mergeCell ref="T2:X2"/>
  </mergeCells>
  <pageMargins left="0.7" right="0.7" top="0.75" bottom="0.75" header="0.3" footer="0.3"/>
  <pageSetup orientation="portrait" horizontalDpi="1200" verticalDpi="1200" r:id="rId1"/>
  <tableParts count="4"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0EFC7D649105419D514C7461879083" ma:contentTypeVersion="50" ma:contentTypeDescription="Create a new document." ma:contentTypeScope="" ma:versionID="50cb231b45d49db510d8fd7c0a55ecad">
  <xsd:schema xmlns:xsd="http://www.w3.org/2001/XMLSchema" xmlns:xs="http://www.w3.org/2001/XMLSchema" xmlns:p="http://schemas.microsoft.com/office/2006/metadata/properties" xmlns:ns1="http://schemas.microsoft.com/sharepoint/v3" xmlns:ns2="f5822c99-9961-48ca-933e-5d90a4aa8158" xmlns:ns3="d308fceb-9ca2-4f99-a260-64602f61e6f4" targetNamespace="http://schemas.microsoft.com/office/2006/metadata/properties" ma:root="true" ma:fieldsID="b4540b96984ca5d619a4e6235a9f6ccf" ns1:_="" ns2:_="" ns3:_="">
    <xsd:import namespace="http://schemas.microsoft.com/sharepoint/v3"/>
    <xsd:import namespace="f5822c99-9961-48ca-933e-5d90a4aa8158"/>
    <xsd:import namespace="d308fceb-9ca2-4f99-a260-64602f61e6f4"/>
    <xsd:element name="properties">
      <xsd:complexType>
        <xsd:sequence>
          <xsd:element name="documentManagement">
            <xsd:complexType>
              <xsd:all>
                <xsd:element ref="ns2:Confidential_x0020_Classification" minOccurs="0"/>
                <xsd:element ref="ns2:Data_x0020_Retention_x0020_Classification" minOccurs="0"/>
                <xsd:element ref="ns2:Workspaces_ID" minOccurs="0"/>
                <xsd:element ref="ns3:Reporting_x0020_Area" minOccurs="0"/>
                <xsd:element ref="ns3:Notes0" minOccurs="0"/>
                <xsd:element ref="ns3:Metric_x0020_Name" minOccurs="0"/>
                <xsd:element ref="ns3:Reporting_x0020_Frequency" minOccurs="0"/>
                <xsd:element ref="ns3:Report_x0020_Type" minOccurs="0"/>
                <xsd:element ref="ns3:Reported_x0020_Metric" minOccurs="0"/>
                <xsd:element ref="ns3:RMM" minOccurs="0"/>
                <xsd:element ref="ns1:PublishingStartDate" minOccurs="0"/>
                <xsd:element ref="ns1:PublishingExpirationDate" minOccurs="0"/>
                <xsd:element ref="ns3:RMM_x003a_Secondary_x0020_Report_x0020_Frequency" minOccurs="0"/>
                <xsd:element ref="ns3:RMM_x003a_Metric_x0020_Name" minOccurs="0"/>
                <xsd:element ref="ns3:RMM_x003a_Report_x0020_Frequency" minOccurs="0"/>
                <xsd:element ref="ns3:RMM_x003a_OC" minOccurs="0"/>
                <xsd:element ref="ns3:RMM_x003a_Reported_x0020_Metric" minOccurs="0"/>
                <xsd:element ref="ns3:RMM_x003a_PBR_x0020_Outcome" minOccurs="0"/>
                <xsd:element ref="ns3:RMM_x003a_Document_x0020_Name" minOccurs="0"/>
                <xsd:element ref="ns3:RMM_x003a_Report_x0020_Type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1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822c99-9961-48ca-933e-5d90a4aa8158" elementFormDefault="qualified">
    <xsd:import namespace="http://schemas.microsoft.com/office/2006/documentManagement/types"/>
    <xsd:import namespace="http://schemas.microsoft.com/office/infopath/2007/PartnerControls"/>
    <xsd:element name="Confidential_x0020_Classification" ma:index="8" nillable="true" ma:displayName="Information Classification" ma:description="Information Classification (per Information Resource Master Policy 01-04-00)" ma:format="Dropdown" ma:internalName="Confidential_x0020_Classification" ma:readOnly="false">
      <xsd:simpleType>
        <xsd:restriction base="dms:Choice">
          <xsd:enumeration value="Public"/>
          <xsd:enumeration value="Internal Use"/>
          <xsd:enumeration value="Confidential"/>
          <xsd:enumeration value="Confidential –Restricted Distribution"/>
        </xsd:restriction>
      </xsd:simpleType>
    </xsd:element>
    <xsd:element name="Data_x0020_Retention_x0020_Classification" ma:index="9" nillable="true" ma:displayName="Data Retention Classification" ma:description="Data Retention Classification (per Information Resource Master Policy 01-07-00)" ma:format="Dropdown" ma:internalName="Data_x0020_Retention_x0020_Classification" ma:readOnly="false">
      <xsd:simpleType>
        <xsd:restriction base="dms:Choice">
          <xsd:enumeration value="Official Record"/>
          <xsd:enumeration value="Non-Record"/>
        </xsd:restriction>
      </xsd:simpleType>
    </xsd:element>
    <xsd:element name="Workspaces_ID" ma:index="10" nillable="true" ma:displayName="Workspaces_ID" ma:internalName="Workspaces_ID" ma:readOnly="false">
      <xsd:simpleType>
        <xsd:restriction base="dms:Text">
          <xsd:maxLength value="255"/>
        </xsd:restriction>
      </xsd:simpleType>
    </xsd:element>
    <xsd:element name="TaxCatchAll" ma:index="32" nillable="true" ma:displayName="Taxonomy Catch All Column" ma:hidden="true" ma:list="{8e3a9e49-f2bc-41c4-9b38-5f72ab4eb4f2}" ma:internalName="TaxCatchAll" ma:showField="CatchAllData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08fceb-9ca2-4f99-a260-64602f61e6f4" elementFormDefault="qualified">
    <xsd:import namespace="http://schemas.microsoft.com/office/2006/documentManagement/types"/>
    <xsd:import namespace="http://schemas.microsoft.com/office/infopath/2007/PartnerControls"/>
    <xsd:element name="Reporting_x0020_Area" ma:index="11" nillable="true" ma:displayName="PBR Outcome" ma:description="PBR Reporting Area" ma:internalName="Reporting_x0020_Area" ma:readOnly="false">
      <xsd:simpleType>
        <xsd:restriction base="dms:Text">
          <xsd:maxLength value="255"/>
        </xsd:restriction>
      </xsd:simpleType>
    </xsd:element>
    <xsd:element name="Notes0" ma:index="12" nillable="true" ma:displayName="Notes" ma:internalName="Notes0" ma:readOnly="false">
      <xsd:simpleType>
        <xsd:restriction base="dms:Note">
          <xsd:maxLength value="255"/>
        </xsd:restriction>
      </xsd:simpleType>
    </xsd:element>
    <xsd:element name="Metric_x0020_Name" ma:index="13" nillable="true" ma:displayName="Metric Name" ma:description="Specific Metric Reported by the Document" ma:internalName="Metric_x0020_Name" ma:readOnly="false">
      <xsd:simpleType>
        <xsd:restriction base="dms:Text">
          <xsd:maxLength value="255"/>
        </xsd:restriction>
      </xsd:simpleType>
    </xsd:element>
    <xsd:element name="Reporting_x0020_Frequency" ma:index="14" nillable="true" ma:displayName="Reporting Frequency" ma:description="1 Quarterly&#10;2 Semi-Annual&#10;3 Annual&#10;z None" ma:internalName="Reporting_x0020_Frequency" ma:readOnly="false">
      <xsd:simpleType>
        <xsd:restriction base="dms:Text">
          <xsd:maxLength value="255"/>
        </xsd:restriction>
      </xsd:simpleType>
    </xsd:element>
    <xsd:element name="Report_x0020_Type" ma:index="15" nillable="true" ma:displayName="Report Type" ma:internalName="Report_x0020_Type" ma:readOnly="false">
      <xsd:simpleType>
        <xsd:restriction base="dms:Text">
          <xsd:maxLength value="255"/>
        </xsd:restriction>
      </xsd:simpleType>
    </xsd:element>
    <xsd:element name="Reported_x0020_Metric" ma:index="16" nillable="true" ma:displayName="Reported Metric" ma:default="N/A" ma:description="Reported Metric" ma:internalName="Reported_x0020_Metric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01a LMI Energy Burden"/>
                    <xsd:enumeration value="01b Payment Arrangement"/>
                    <xsd:enumeration value="01c Disconnections"/>
                    <xsd:enumeration value="02a Credit Ratings"/>
                    <xsd:enumeration value="02b Third-Party Generation"/>
                    <xsd:enumeration value="03a Cost Control for Non-ARA Components"/>
                    <xsd:enumeration value="03b Rate Base per Customer"/>
                    <xsd:enumeration value="03c O&amp;M cost per Customer"/>
                    <xsd:enumeration value="03d Annual Revenue Growth"/>
                    <xsd:enumeration value="04a Program Participation"/>
                    <xsd:enumeration value="04b Green Button Connect My Data"/>
                    <xsd:enumeration value="04c Green Button Download My Data"/>
                    <xsd:enumeration value="04d TOU Participation"/>
                    <xsd:enumeration value="04e AMI Opt-Out"/>
                    <xsd:enumeration value="05a LMI Program Participation"/>
                    <xsd:enumeration value="06a DER Grid Services Capability"/>
                    <xsd:enumeration value="06b DER Grid Services Enrollment"/>
                    <xsd:enumeration value="06c DER Grid Services Utilization"/>
                    <xsd:enumeration value="06d DER Curtailment"/>
                    <xsd:enumeration value="07a Fleet Electrification"/>
                    <xsd:enumeration value="07b Measured EV Load (Energy)"/>
                    <xsd:enumeration value="07c Measured EV Load (Demand)"/>
                    <xsd:enumeration value="07d Estimated EV Load"/>
                    <xsd:enumeration value="07e EV Count"/>
                    <xsd:enumeration value="07f Ride Share Fueling Hubs"/>
                    <xsd:enumeration value="08a GHG Emissions"/>
                    <xsd:enumeration value="08b GHG Intensity"/>
                    <xsd:enumeration value="09a Avoided T&amp;D Investment"/>
                    <xsd:enumeration value="09b NWA Total Cost"/>
                    <xsd:enumeration value="10a Total DER Interconnection Time"/>
                    <xsd:enumeration value="10b N/A - Reserved for future scorecard"/>
                    <xsd:enumeration value="10c Truck Roll Response Time"/>
                    <xsd:enumeration value="10d IPP Interconnection"/>
                    <xsd:enumeration value="10e Interconnection Cost Overrun"/>
                    <xsd:enumeration value="11a Critical Load"/>
                    <xsd:enumeration value="11b NIMS Certification"/>
                    <xsd:enumeration value="11c Emergency Response Training"/>
                    <xsd:enumeration value="N/A List of Additional Reports"/>
                    <xsd:enumeration value="N/A"/>
                  </xsd:restriction>
                </xsd:simpleType>
              </xsd:element>
            </xsd:sequence>
          </xsd:extension>
        </xsd:complexContent>
      </xsd:complexType>
    </xsd:element>
    <xsd:element name="RMM" ma:index="17" nillable="true" ma:displayName="RMM" ma:description="Reported Metric Attributes" ma:list="{fbae5abc-f769-442a-b1b7-59f63b6780d5}" ma:internalName="RMM" ma:readOnly="false" ma:showField="DocNam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Secondary_x0020_Report_x0020_Frequency" ma:index="20" nillable="true" ma:displayName="RMM:Secondary Report Frequency" ma:list="{fbae5abc-f769-442a-b1b7-59f63b6780d5}" ma:internalName="RMM_x003a_Secondary_x0020_Report_x0020_Frequency" ma:readOnly="true" ma:showField="SecRepFreq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Metric_x0020_Name" ma:index="21" nillable="true" ma:displayName="RMM:Metric Name" ma:list="{fbae5abc-f769-442a-b1b7-59f63b6780d5}" ma:internalName="RMM_x003a_Metric_x0020_Name" ma:readOnly="true" ma:showField="MetricName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Report_x0020_Frequency" ma:index="22" nillable="true" ma:displayName="RMM:Report Frequency" ma:list="{fbae5abc-f769-442a-b1b7-59f63b6780d5}" ma:internalName="RMM_x003a_Report_x0020_Frequency" ma:readOnly="true" ma:showField="RepFreq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OC" ma:index="23" nillable="true" ma:displayName="RMM:OC" ma:list="{fbae5abc-f769-442a-b1b7-59f63b6780d5}" ma:internalName="RMM_x003a_OC" ma:readOnly="true" ma:showField="OC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Reported_x0020_Metric" ma:index="24" nillable="true" ma:displayName="RMM:Reported Metric" ma:list="{fbae5abc-f769-442a-b1b7-59f63b6780d5}" ma:internalName="RMM_x003a_Reported_x0020_Metric" ma:readOnly="true" ma:showField="RepMetric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PBR_x0020_Outcome" ma:index="25" nillable="true" ma:displayName="RMM:PBR Outcome" ma:list="{fbae5abc-f769-442a-b1b7-59f63b6780d5}" ma:internalName="RMM_x003a_PBR_x0020_Outcome" ma:readOnly="true" ma:showField="Title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Document_x0020_Name" ma:index="26" nillable="true" ma:displayName="RMM:Document Name" ma:list="{fbae5abc-f769-442a-b1b7-59f63b6780d5}" ma:internalName="RMM_x003a_Document_x0020_Name" ma:readOnly="true" ma:showField="DocName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Report_x0020_Type" ma:index="27" nillable="true" ma:displayName="RMM:Report Type" ma:list="{fbae5abc-f769-442a-b1b7-59f63b6780d5}" ma:internalName="RMM_x003a_Report_x0020_Type" ma:readOnly="true" ma:showField="RepType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ediaServiceMetadata" ma:index="2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31" nillable="true" ma:taxonomy="true" ma:internalName="lcf76f155ced4ddcb4097134ff3c332f" ma:taxonomyFieldName="MediaServiceImageTags" ma:displayName="Image Tags" ma:readOnly="false" ma:fieldId="{5cf76f15-5ced-4ddc-b409-7134ff3c332f}" ma:taxonomyMulti="true" ma:sspId="755cc815-6a27-4259-a1c5-43c2b30fea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3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Reporting_x0020_Frequency xmlns="d308fceb-9ca2-4f99-a260-64602f61e6f4">3 Annual</Reporting_x0020_Frequency>
    <RMM xmlns="d308fceb-9ca2-4f99-a260-64602f61e6f4">
      <Value>29</Value>
    </RMM>
    <lcf76f155ced4ddcb4097134ff3c332f xmlns="d308fceb-9ca2-4f99-a260-64602f61e6f4">
      <Terms xmlns="http://schemas.microsoft.com/office/infopath/2007/PartnerControls"/>
    </lcf76f155ced4ddcb4097134ff3c332f>
    <TaxCatchAll xmlns="f5822c99-9961-48ca-933e-5d90a4aa8158" xsi:nil="true"/>
    <Report_x0020_Type xmlns="d308fceb-9ca2-4f99-a260-64602f61e6f4">Scorecard;</Report_x0020_Type>
    <Metric_x0020_Name xmlns="d308fceb-9ca2-4f99-a260-64602f61e6f4">Fleet Electrification</Metric_x0020_Name>
    <Reported_x0020_Metric xmlns="d308fceb-9ca2-4f99-a260-64602f61e6f4">
      <Value>07a Fleet Electrification</Value>
    </Reported_x0020_Metric>
    <Data_x0020_Retention_x0020_Classification xmlns="f5822c99-9961-48ca-933e-5d90a4aa8158" xsi:nil="true"/>
    <Notes0 xmlns="d308fceb-9ca2-4f99-a260-64602f61e6f4" xsi:nil="true"/>
    <Workspaces_ID xmlns="f5822c99-9961-48ca-933e-5d90a4aa8158" xsi:nil="true"/>
    <Confidential_x0020_Classification xmlns="f5822c99-9961-48ca-933e-5d90a4aa8158" xsi:nil="true"/>
    <PublishingExpirationDate xmlns="http://schemas.microsoft.com/sharepoint/v3" xsi:nil="true"/>
    <Reporting_x0020_Area xmlns="d308fceb-9ca2-4f99-a260-64602f61e6f4">07 Electrification of Transportation</Reporting_x0020_Area>
  </documentManagement>
</p:properties>
</file>

<file path=customXml/itemProps1.xml><?xml version="1.0" encoding="utf-8"?>
<ds:datastoreItem xmlns:ds="http://schemas.openxmlformats.org/officeDocument/2006/customXml" ds:itemID="{F16BEFBD-5365-46CC-9E39-5875DABED258}"/>
</file>

<file path=customXml/itemProps2.xml><?xml version="1.0" encoding="utf-8"?>
<ds:datastoreItem xmlns:ds="http://schemas.openxmlformats.org/officeDocument/2006/customXml" ds:itemID="{B9AB6EB6-A691-41EF-8C63-04E645BB0C8B}"/>
</file>

<file path=customXml/itemProps3.xml><?xml version="1.0" encoding="utf-8"?>
<ds:datastoreItem xmlns:ds="http://schemas.openxmlformats.org/officeDocument/2006/customXml" ds:itemID="{4A3E529B-59E7-40DE-8F56-FBF1FB70CC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07a Fleet</vt:lpstr>
      <vt:lpstr>07a_data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2023-03-02T17:37:51Z</dcterms:created>
  <dcterms:modified xsi:type="dcterms:W3CDTF">2023-03-02T17:38:07Z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0x010100470EFC7D649105419D514C7461879083</vt:lpwstr>
  </property>
  <property fmtid="{D5CDD505-2E9C-101B-9397-08002B2CF9AE}" pid="4" name="Secondary Reporting Fewuency">
    <vt:lpwstr>None</vt:lpwstr>
  </property>
  <property fmtid="{D5CDD505-2E9C-101B-9397-08002B2CF9AE}" pid="5" name="_dlc_DocIdItemGuid">
    <vt:lpwstr>da26e1b1-ef56-4cd4-a959-53539c00f3f7</vt:lpwstr>
  </property>
  <property fmtid="{D5CDD505-2E9C-101B-9397-08002B2CF9AE}" pid="6" name="URL">
    <vt:lpwstr/>
  </property>
</Properties>
</file>