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never"/>
  <mc:AlternateContent xmlns:mc="http://schemas.openxmlformats.org/markup-compatibility/2006">
    <mc:Choice Requires="x15">
      <x15ac:absPath xmlns:x15ac="http://schemas.microsoft.com/office/spreadsheetml/2010/11/ac" url="\\EgnyteDrive\Ameresco Files\AEG\Clients\Hawaiian Electric Company\32024-40-00 2021 Integrated Grid Planning Support\IGP Bundling\2021-09-21 wo Reinstall\"/>
    </mc:Choice>
  </mc:AlternateContent>
  <xr:revisionPtr revIDLastSave="0" documentId="13_ncr:1_{3A66C6BB-C8DB-4E70-9EDB-B21B4B871BB7}" xr6:coauthVersionLast="47" xr6:coauthVersionMax="47" xr10:uidLastSave="{00000000-0000-0000-0000-000000000000}"/>
  <bookViews>
    <workbookView xWindow="-120" yWindow="-120" windowWidth="29040" windowHeight="15840" xr2:uid="{C093E52B-ECD4-40A3-BF9B-1B53004B8FF9}"/>
  </bookViews>
  <sheets>
    <sheet name="Summary" sheetId="1" r:id="rId1"/>
    <sheet name="End Use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37" i="1" l="1"/>
  <c r="AG136" i="1"/>
  <c r="AG135" i="1"/>
  <c r="AG134" i="1"/>
  <c r="AG133" i="1"/>
  <c r="AG132" i="1"/>
  <c r="AG131" i="1"/>
  <c r="AG130" i="1"/>
  <c r="AG129" i="1"/>
  <c r="Z135" i="1"/>
  <c r="T133" i="1"/>
  <c r="N131" i="1"/>
  <c r="H129" i="1"/>
  <c r="C149" i="1"/>
  <c r="B146" i="1"/>
  <c r="C141" i="1"/>
  <c r="B132" i="1"/>
  <c r="C128" i="1"/>
  <c r="B128" i="1"/>
  <c r="B37" i="1"/>
  <c r="B38" i="1"/>
  <c r="B39" i="1"/>
  <c r="B40" i="1"/>
  <c r="B41" i="1"/>
  <c r="B42" i="1"/>
  <c r="B43" i="1"/>
  <c r="B44" i="1"/>
  <c r="B45" i="1"/>
  <c r="B46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24" i="1"/>
  <c r="B123" i="1"/>
  <c r="B122" i="1"/>
  <c r="B121" i="1"/>
  <c r="B120" i="1"/>
  <c r="B119" i="1"/>
  <c r="B118" i="1"/>
  <c r="B117" i="1"/>
  <c r="B116" i="1"/>
  <c r="B115" i="1"/>
  <c r="B111" i="1"/>
  <c r="B110" i="1"/>
  <c r="B109" i="1"/>
  <c r="B108" i="1"/>
  <c r="B107" i="1"/>
  <c r="B106" i="1"/>
  <c r="B105" i="1"/>
  <c r="B104" i="1"/>
  <c r="B103" i="1"/>
  <c r="B102" i="1"/>
  <c r="B98" i="1"/>
  <c r="B97" i="1"/>
  <c r="B96" i="1"/>
  <c r="B95" i="1"/>
  <c r="B94" i="1"/>
  <c r="B93" i="1"/>
  <c r="B92" i="1"/>
  <c r="B91" i="1"/>
  <c r="B90" i="1"/>
  <c r="B89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59" i="1"/>
  <c r="B58" i="1"/>
  <c r="B149" i="1" s="1"/>
  <c r="B57" i="1"/>
  <c r="B56" i="1"/>
  <c r="B55" i="1"/>
  <c r="B133" i="1" s="1"/>
  <c r="B54" i="1"/>
  <c r="B145" i="1" s="1"/>
  <c r="B53" i="1"/>
  <c r="B52" i="1"/>
  <c r="B51" i="1"/>
  <c r="B129" i="1" s="1"/>
  <c r="B50" i="1"/>
  <c r="B141" i="1" s="1"/>
  <c r="C120" i="1"/>
  <c r="C115" i="1"/>
  <c r="C10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E64" i="1"/>
  <c r="AD64" i="1"/>
  <c r="AC64" i="1"/>
  <c r="AC72" i="1" s="1"/>
  <c r="AB64" i="1"/>
  <c r="AA64" i="1"/>
  <c r="Z64" i="1"/>
  <c r="Y64" i="1"/>
  <c r="Y72" i="1" s="1"/>
  <c r="X64" i="1"/>
  <c r="W64" i="1"/>
  <c r="V64" i="1"/>
  <c r="U64" i="1"/>
  <c r="U72" i="1" s="1"/>
  <c r="T64" i="1"/>
  <c r="S64" i="1"/>
  <c r="R64" i="1"/>
  <c r="Q64" i="1"/>
  <c r="Q72" i="1" s="1"/>
  <c r="P64" i="1"/>
  <c r="O64" i="1"/>
  <c r="N64" i="1"/>
  <c r="M64" i="1"/>
  <c r="M72" i="1" s="1"/>
  <c r="L64" i="1"/>
  <c r="K64" i="1"/>
  <c r="J64" i="1"/>
  <c r="I64" i="1"/>
  <c r="I72" i="1" s="1"/>
  <c r="H64" i="1"/>
  <c r="G64" i="1"/>
  <c r="F64" i="1"/>
  <c r="E64" i="1"/>
  <c r="E72" i="1" s="1"/>
  <c r="D64" i="1"/>
  <c r="C64" i="1"/>
  <c r="C63" i="1"/>
  <c r="E50" i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D50" i="1"/>
  <c r="C17" i="2"/>
  <c r="C16" i="2"/>
  <c r="C14" i="2"/>
  <c r="C15" i="2" s="1"/>
  <c r="C11" i="2"/>
  <c r="C10" i="2"/>
  <c r="C9" i="2"/>
  <c r="C8" i="2"/>
  <c r="C7" i="2"/>
  <c r="C95" i="1"/>
  <c r="C91" i="1"/>
  <c r="C89" i="1"/>
  <c r="C76" i="1"/>
  <c r="AE45" i="1"/>
  <c r="AE136" i="1" s="1"/>
  <c r="AD45" i="1"/>
  <c r="AC45" i="1"/>
  <c r="AC136" i="1" s="1"/>
  <c r="AB45" i="1"/>
  <c r="AB136" i="1" s="1"/>
  <c r="AA45" i="1"/>
  <c r="AA136" i="1" s="1"/>
  <c r="Z45" i="1"/>
  <c r="Y45" i="1"/>
  <c r="Y136" i="1" s="1"/>
  <c r="X45" i="1"/>
  <c r="X136" i="1" s="1"/>
  <c r="W45" i="1"/>
  <c r="W136" i="1" s="1"/>
  <c r="V45" i="1"/>
  <c r="U45" i="1"/>
  <c r="U136" i="1" s="1"/>
  <c r="T45" i="1"/>
  <c r="T136" i="1" s="1"/>
  <c r="S45" i="1"/>
  <c r="S136" i="1" s="1"/>
  <c r="R45" i="1"/>
  <c r="Q45" i="1"/>
  <c r="Q136" i="1" s="1"/>
  <c r="P45" i="1"/>
  <c r="P136" i="1" s="1"/>
  <c r="O45" i="1"/>
  <c r="O136" i="1" s="1"/>
  <c r="N45" i="1"/>
  <c r="M45" i="1"/>
  <c r="M136" i="1" s="1"/>
  <c r="L45" i="1"/>
  <c r="L136" i="1" s="1"/>
  <c r="K45" i="1"/>
  <c r="K136" i="1" s="1"/>
  <c r="J45" i="1"/>
  <c r="I45" i="1"/>
  <c r="I136" i="1" s="1"/>
  <c r="H45" i="1"/>
  <c r="H136" i="1" s="1"/>
  <c r="G45" i="1"/>
  <c r="G136" i="1" s="1"/>
  <c r="F45" i="1"/>
  <c r="E45" i="1"/>
  <c r="E136" i="1" s="1"/>
  <c r="D45" i="1"/>
  <c r="D136" i="1" s="1"/>
  <c r="C45" i="1"/>
  <c r="C136" i="1" s="1"/>
  <c r="AE44" i="1"/>
  <c r="AD44" i="1"/>
  <c r="AD135" i="1" s="1"/>
  <c r="AC44" i="1"/>
  <c r="AC135" i="1" s="1"/>
  <c r="AB44" i="1"/>
  <c r="AB135" i="1" s="1"/>
  <c r="AA44" i="1"/>
  <c r="Z44" i="1"/>
  <c r="Y44" i="1"/>
  <c r="Y135" i="1" s="1"/>
  <c r="X44" i="1"/>
  <c r="X135" i="1" s="1"/>
  <c r="W44" i="1"/>
  <c r="V44" i="1"/>
  <c r="V135" i="1" s="1"/>
  <c r="U44" i="1"/>
  <c r="U135" i="1" s="1"/>
  <c r="T44" i="1"/>
  <c r="T135" i="1" s="1"/>
  <c r="S44" i="1"/>
  <c r="R44" i="1"/>
  <c r="R135" i="1" s="1"/>
  <c r="Q44" i="1"/>
  <c r="Q135" i="1" s="1"/>
  <c r="P44" i="1"/>
  <c r="P135" i="1" s="1"/>
  <c r="O44" i="1"/>
  <c r="N44" i="1"/>
  <c r="N135" i="1" s="1"/>
  <c r="M44" i="1"/>
  <c r="M135" i="1" s="1"/>
  <c r="L44" i="1"/>
  <c r="L135" i="1" s="1"/>
  <c r="K44" i="1"/>
  <c r="J44" i="1"/>
  <c r="J135" i="1" s="1"/>
  <c r="I44" i="1"/>
  <c r="I135" i="1" s="1"/>
  <c r="H44" i="1"/>
  <c r="H135" i="1" s="1"/>
  <c r="G44" i="1"/>
  <c r="F44" i="1"/>
  <c r="F135" i="1" s="1"/>
  <c r="E44" i="1"/>
  <c r="E135" i="1" s="1"/>
  <c r="D44" i="1"/>
  <c r="D135" i="1" s="1"/>
  <c r="C44" i="1"/>
  <c r="AE43" i="1"/>
  <c r="AE134" i="1" s="1"/>
  <c r="AD43" i="1"/>
  <c r="AD134" i="1" s="1"/>
  <c r="AC43" i="1"/>
  <c r="AC134" i="1" s="1"/>
  <c r="AB43" i="1"/>
  <c r="AA43" i="1"/>
  <c r="AA134" i="1" s="1"/>
  <c r="Z43" i="1"/>
  <c r="Z134" i="1" s="1"/>
  <c r="Y43" i="1"/>
  <c r="Y134" i="1" s="1"/>
  <c r="X43" i="1"/>
  <c r="W43" i="1"/>
  <c r="W134" i="1" s="1"/>
  <c r="V43" i="1"/>
  <c r="V134" i="1" s="1"/>
  <c r="U43" i="1"/>
  <c r="U134" i="1" s="1"/>
  <c r="T43" i="1"/>
  <c r="S43" i="1"/>
  <c r="S134" i="1" s="1"/>
  <c r="R43" i="1"/>
  <c r="R134" i="1" s="1"/>
  <c r="Q43" i="1"/>
  <c r="Q134" i="1" s="1"/>
  <c r="P43" i="1"/>
  <c r="O43" i="1"/>
  <c r="O134" i="1" s="1"/>
  <c r="N43" i="1"/>
  <c r="N134" i="1" s="1"/>
  <c r="M43" i="1"/>
  <c r="M134" i="1" s="1"/>
  <c r="L43" i="1"/>
  <c r="K43" i="1"/>
  <c r="K134" i="1" s="1"/>
  <c r="J43" i="1"/>
  <c r="J134" i="1" s="1"/>
  <c r="I43" i="1"/>
  <c r="I134" i="1" s="1"/>
  <c r="H43" i="1"/>
  <c r="G43" i="1"/>
  <c r="G134" i="1" s="1"/>
  <c r="F43" i="1"/>
  <c r="F134" i="1" s="1"/>
  <c r="E43" i="1"/>
  <c r="E134" i="1" s="1"/>
  <c r="D43" i="1"/>
  <c r="C43" i="1"/>
  <c r="C134" i="1" s="1"/>
  <c r="C147" i="1" s="1"/>
  <c r="AE42" i="1"/>
  <c r="AE133" i="1" s="1"/>
  <c r="AD42" i="1"/>
  <c r="AD133" i="1" s="1"/>
  <c r="AC42" i="1"/>
  <c r="AB42" i="1"/>
  <c r="AB133" i="1" s="1"/>
  <c r="AA42" i="1"/>
  <c r="AA133" i="1" s="1"/>
  <c r="Z42" i="1"/>
  <c r="Z133" i="1" s="1"/>
  <c r="Y42" i="1"/>
  <c r="X42" i="1"/>
  <c r="X133" i="1" s="1"/>
  <c r="W42" i="1"/>
  <c r="W133" i="1" s="1"/>
  <c r="V42" i="1"/>
  <c r="V133" i="1" s="1"/>
  <c r="U42" i="1"/>
  <c r="T42" i="1"/>
  <c r="S42" i="1"/>
  <c r="S133" i="1" s="1"/>
  <c r="R42" i="1"/>
  <c r="R133" i="1" s="1"/>
  <c r="Q42" i="1"/>
  <c r="P42" i="1"/>
  <c r="P133" i="1" s="1"/>
  <c r="O42" i="1"/>
  <c r="O133" i="1" s="1"/>
  <c r="N42" i="1"/>
  <c r="N133" i="1" s="1"/>
  <c r="M42" i="1"/>
  <c r="L42" i="1"/>
  <c r="L133" i="1" s="1"/>
  <c r="K42" i="1"/>
  <c r="K133" i="1" s="1"/>
  <c r="J42" i="1"/>
  <c r="J133" i="1" s="1"/>
  <c r="I42" i="1"/>
  <c r="H42" i="1"/>
  <c r="H133" i="1" s="1"/>
  <c r="G42" i="1"/>
  <c r="G133" i="1" s="1"/>
  <c r="F42" i="1"/>
  <c r="F133" i="1" s="1"/>
  <c r="E42" i="1"/>
  <c r="D42" i="1"/>
  <c r="D133" i="1" s="1"/>
  <c r="C42" i="1"/>
  <c r="C133" i="1" s="1"/>
  <c r="C146" i="1" s="1"/>
  <c r="AE41" i="1"/>
  <c r="AE132" i="1" s="1"/>
  <c r="AD41" i="1"/>
  <c r="AC41" i="1"/>
  <c r="AC132" i="1" s="1"/>
  <c r="AB41" i="1"/>
  <c r="AB132" i="1" s="1"/>
  <c r="AA41" i="1"/>
  <c r="AA132" i="1" s="1"/>
  <c r="Z41" i="1"/>
  <c r="Y41" i="1"/>
  <c r="Y132" i="1" s="1"/>
  <c r="X41" i="1"/>
  <c r="X132" i="1" s="1"/>
  <c r="W41" i="1"/>
  <c r="W132" i="1" s="1"/>
  <c r="V41" i="1"/>
  <c r="U41" i="1"/>
  <c r="U132" i="1" s="1"/>
  <c r="T41" i="1"/>
  <c r="T132" i="1" s="1"/>
  <c r="S41" i="1"/>
  <c r="S132" i="1" s="1"/>
  <c r="R41" i="1"/>
  <c r="Q41" i="1"/>
  <c r="Q132" i="1" s="1"/>
  <c r="P41" i="1"/>
  <c r="P132" i="1" s="1"/>
  <c r="O41" i="1"/>
  <c r="O132" i="1" s="1"/>
  <c r="N41" i="1"/>
  <c r="M41" i="1"/>
  <c r="M132" i="1" s="1"/>
  <c r="L41" i="1"/>
  <c r="L132" i="1" s="1"/>
  <c r="K41" i="1"/>
  <c r="K132" i="1" s="1"/>
  <c r="J41" i="1"/>
  <c r="I41" i="1"/>
  <c r="I132" i="1" s="1"/>
  <c r="H41" i="1"/>
  <c r="H132" i="1" s="1"/>
  <c r="G41" i="1"/>
  <c r="G132" i="1" s="1"/>
  <c r="F41" i="1"/>
  <c r="E41" i="1"/>
  <c r="E132" i="1" s="1"/>
  <c r="D41" i="1"/>
  <c r="D132" i="1" s="1"/>
  <c r="C41" i="1"/>
  <c r="C132" i="1" s="1"/>
  <c r="C145" i="1" s="1"/>
  <c r="AE40" i="1"/>
  <c r="AD40" i="1"/>
  <c r="AD131" i="1" s="1"/>
  <c r="AC40" i="1"/>
  <c r="AC131" i="1" s="1"/>
  <c r="AB40" i="1"/>
  <c r="AB131" i="1" s="1"/>
  <c r="AA40" i="1"/>
  <c r="Z40" i="1"/>
  <c r="Z131" i="1" s="1"/>
  <c r="Y40" i="1"/>
  <c r="Y131" i="1" s="1"/>
  <c r="X40" i="1"/>
  <c r="X131" i="1" s="1"/>
  <c r="W40" i="1"/>
  <c r="V40" i="1"/>
  <c r="V131" i="1" s="1"/>
  <c r="U40" i="1"/>
  <c r="U131" i="1" s="1"/>
  <c r="T40" i="1"/>
  <c r="T131" i="1" s="1"/>
  <c r="S40" i="1"/>
  <c r="R40" i="1"/>
  <c r="R131" i="1" s="1"/>
  <c r="Q40" i="1"/>
  <c r="Q131" i="1" s="1"/>
  <c r="P40" i="1"/>
  <c r="P131" i="1" s="1"/>
  <c r="O40" i="1"/>
  <c r="N40" i="1"/>
  <c r="M40" i="1"/>
  <c r="M131" i="1" s="1"/>
  <c r="L40" i="1"/>
  <c r="L131" i="1" s="1"/>
  <c r="K40" i="1"/>
  <c r="J40" i="1"/>
  <c r="J131" i="1" s="1"/>
  <c r="I40" i="1"/>
  <c r="I131" i="1" s="1"/>
  <c r="H40" i="1"/>
  <c r="H131" i="1" s="1"/>
  <c r="G40" i="1"/>
  <c r="F40" i="1"/>
  <c r="F131" i="1" s="1"/>
  <c r="E40" i="1"/>
  <c r="E131" i="1" s="1"/>
  <c r="D40" i="1"/>
  <c r="D131" i="1" s="1"/>
  <c r="C40" i="1"/>
  <c r="AE39" i="1"/>
  <c r="AE130" i="1" s="1"/>
  <c r="AD39" i="1"/>
  <c r="AD130" i="1" s="1"/>
  <c r="AC39" i="1"/>
  <c r="AC130" i="1" s="1"/>
  <c r="AB39" i="1"/>
  <c r="AA39" i="1"/>
  <c r="AA130" i="1" s="1"/>
  <c r="Z39" i="1"/>
  <c r="Z130" i="1" s="1"/>
  <c r="Y39" i="1"/>
  <c r="Y130" i="1" s="1"/>
  <c r="X39" i="1"/>
  <c r="W39" i="1"/>
  <c r="W130" i="1" s="1"/>
  <c r="V39" i="1"/>
  <c r="V130" i="1" s="1"/>
  <c r="U39" i="1"/>
  <c r="U130" i="1" s="1"/>
  <c r="T39" i="1"/>
  <c r="S39" i="1"/>
  <c r="S130" i="1" s="1"/>
  <c r="R39" i="1"/>
  <c r="R130" i="1" s="1"/>
  <c r="Q39" i="1"/>
  <c r="Q130" i="1" s="1"/>
  <c r="P39" i="1"/>
  <c r="O39" i="1"/>
  <c r="O130" i="1" s="1"/>
  <c r="N39" i="1"/>
  <c r="N130" i="1" s="1"/>
  <c r="M39" i="1"/>
  <c r="M130" i="1" s="1"/>
  <c r="L39" i="1"/>
  <c r="K39" i="1"/>
  <c r="K130" i="1" s="1"/>
  <c r="J39" i="1"/>
  <c r="J130" i="1" s="1"/>
  <c r="I39" i="1"/>
  <c r="I130" i="1" s="1"/>
  <c r="H39" i="1"/>
  <c r="G39" i="1"/>
  <c r="G130" i="1" s="1"/>
  <c r="F39" i="1"/>
  <c r="F130" i="1" s="1"/>
  <c r="E39" i="1"/>
  <c r="E130" i="1" s="1"/>
  <c r="D39" i="1"/>
  <c r="C39" i="1"/>
  <c r="C130" i="1" s="1"/>
  <c r="C143" i="1" s="1"/>
  <c r="AE38" i="1"/>
  <c r="AE129" i="1" s="1"/>
  <c r="AD38" i="1"/>
  <c r="AD129" i="1" s="1"/>
  <c r="AC38" i="1"/>
  <c r="AB38" i="1"/>
  <c r="AB129" i="1" s="1"/>
  <c r="AA38" i="1"/>
  <c r="AA129" i="1" s="1"/>
  <c r="Z38" i="1"/>
  <c r="Z129" i="1" s="1"/>
  <c r="Y38" i="1"/>
  <c r="X38" i="1"/>
  <c r="X129" i="1" s="1"/>
  <c r="W38" i="1"/>
  <c r="W129" i="1" s="1"/>
  <c r="V38" i="1"/>
  <c r="V129" i="1" s="1"/>
  <c r="U38" i="1"/>
  <c r="T38" i="1"/>
  <c r="T129" i="1" s="1"/>
  <c r="S38" i="1"/>
  <c r="S129" i="1" s="1"/>
  <c r="R38" i="1"/>
  <c r="R129" i="1" s="1"/>
  <c r="Q38" i="1"/>
  <c r="P38" i="1"/>
  <c r="P129" i="1" s="1"/>
  <c r="O38" i="1"/>
  <c r="O129" i="1" s="1"/>
  <c r="N38" i="1"/>
  <c r="N129" i="1" s="1"/>
  <c r="M38" i="1"/>
  <c r="L38" i="1"/>
  <c r="L129" i="1" s="1"/>
  <c r="K38" i="1"/>
  <c r="K129" i="1" s="1"/>
  <c r="J38" i="1"/>
  <c r="J129" i="1" s="1"/>
  <c r="I38" i="1"/>
  <c r="H38" i="1"/>
  <c r="G38" i="1"/>
  <c r="G129" i="1" s="1"/>
  <c r="F38" i="1"/>
  <c r="F129" i="1" s="1"/>
  <c r="E38" i="1"/>
  <c r="D38" i="1"/>
  <c r="D129" i="1" s="1"/>
  <c r="C38" i="1"/>
  <c r="C129" i="1" s="1"/>
  <c r="C142" i="1" s="1"/>
  <c r="C37" i="1"/>
  <c r="AE33" i="1"/>
  <c r="AE111" i="1" s="1"/>
  <c r="AD33" i="1"/>
  <c r="AD111" i="1" s="1"/>
  <c r="AC33" i="1"/>
  <c r="AC111" i="1" s="1"/>
  <c r="AB33" i="1"/>
  <c r="AB111" i="1" s="1"/>
  <c r="AA33" i="1"/>
  <c r="AA111" i="1" s="1"/>
  <c r="Z33" i="1"/>
  <c r="Z111" i="1" s="1"/>
  <c r="Y33" i="1"/>
  <c r="Y111" i="1" s="1"/>
  <c r="X33" i="1"/>
  <c r="X111" i="1" s="1"/>
  <c r="W33" i="1"/>
  <c r="W111" i="1" s="1"/>
  <c r="V33" i="1"/>
  <c r="V111" i="1" s="1"/>
  <c r="U33" i="1"/>
  <c r="U111" i="1" s="1"/>
  <c r="T33" i="1"/>
  <c r="T111" i="1" s="1"/>
  <c r="S33" i="1"/>
  <c r="S111" i="1" s="1"/>
  <c r="R33" i="1"/>
  <c r="R111" i="1" s="1"/>
  <c r="Q33" i="1"/>
  <c r="Q111" i="1" s="1"/>
  <c r="P33" i="1"/>
  <c r="P111" i="1" s="1"/>
  <c r="O33" i="1"/>
  <c r="O111" i="1" s="1"/>
  <c r="N33" i="1"/>
  <c r="N111" i="1" s="1"/>
  <c r="M33" i="1"/>
  <c r="M111" i="1" s="1"/>
  <c r="L33" i="1"/>
  <c r="L111" i="1" s="1"/>
  <c r="K33" i="1"/>
  <c r="K111" i="1" s="1"/>
  <c r="J33" i="1"/>
  <c r="J111" i="1" s="1"/>
  <c r="I33" i="1"/>
  <c r="I111" i="1" s="1"/>
  <c r="H33" i="1"/>
  <c r="H111" i="1" s="1"/>
  <c r="G33" i="1"/>
  <c r="G111" i="1" s="1"/>
  <c r="F33" i="1"/>
  <c r="F111" i="1" s="1"/>
  <c r="E33" i="1"/>
  <c r="E111" i="1" s="1"/>
  <c r="D33" i="1"/>
  <c r="D111" i="1" s="1"/>
  <c r="C33" i="1"/>
  <c r="C111" i="1" s="1"/>
  <c r="C124" i="1" s="1"/>
  <c r="D24" i="1"/>
  <c r="B131" i="1" l="1"/>
  <c r="B144" i="1"/>
  <c r="D102" i="1"/>
  <c r="D141" i="1"/>
  <c r="D128" i="1"/>
  <c r="D63" i="1"/>
  <c r="E24" i="1"/>
  <c r="B135" i="1"/>
  <c r="B148" i="1"/>
  <c r="E129" i="1"/>
  <c r="I129" i="1"/>
  <c r="M46" i="1"/>
  <c r="M137" i="1" s="1"/>
  <c r="M129" i="1"/>
  <c r="Q129" i="1"/>
  <c r="U129" i="1"/>
  <c r="Y129" i="1"/>
  <c r="AC129" i="1"/>
  <c r="F72" i="1"/>
  <c r="J72" i="1"/>
  <c r="N72" i="1"/>
  <c r="R72" i="1"/>
  <c r="V72" i="1"/>
  <c r="Z72" i="1"/>
  <c r="AD72" i="1"/>
  <c r="B136" i="1"/>
  <c r="D130" i="1"/>
  <c r="H130" i="1"/>
  <c r="L130" i="1"/>
  <c r="P130" i="1"/>
  <c r="T130" i="1"/>
  <c r="X130" i="1"/>
  <c r="AB130" i="1"/>
  <c r="C131" i="1"/>
  <c r="C144" i="1" s="1"/>
  <c r="G131" i="1"/>
  <c r="K131" i="1"/>
  <c r="O131" i="1"/>
  <c r="S131" i="1"/>
  <c r="W131" i="1"/>
  <c r="AA131" i="1"/>
  <c r="AE131" i="1"/>
  <c r="F132" i="1"/>
  <c r="J132" i="1"/>
  <c r="N132" i="1"/>
  <c r="R132" i="1"/>
  <c r="V132" i="1"/>
  <c r="Z132" i="1"/>
  <c r="AD132" i="1"/>
  <c r="E133" i="1"/>
  <c r="I133" i="1"/>
  <c r="M133" i="1"/>
  <c r="Q133" i="1"/>
  <c r="U133" i="1"/>
  <c r="Y133" i="1"/>
  <c r="AC133" i="1"/>
  <c r="D134" i="1"/>
  <c r="H134" i="1"/>
  <c r="L134" i="1"/>
  <c r="P134" i="1"/>
  <c r="T134" i="1"/>
  <c r="X134" i="1"/>
  <c r="AB134" i="1"/>
  <c r="C135" i="1"/>
  <c r="C148" i="1" s="1"/>
  <c r="G135" i="1"/>
  <c r="K135" i="1"/>
  <c r="O135" i="1"/>
  <c r="S135" i="1"/>
  <c r="W135" i="1"/>
  <c r="AA135" i="1"/>
  <c r="AE135" i="1"/>
  <c r="F136" i="1"/>
  <c r="J136" i="1"/>
  <c r="N136" i="1"/>
  <c r="R136" i="1"/>
  <c r="V136" i="1"/>
  <c r="Z136" i="1"/>
  <c r="AD136" i="1"/>
  <c r="C72" i="1"/>
  <c r="G72" i="1"/>
  <c r="K72" i="1"/>
  <c r="O72" i="1"/>
  <c r="S72" i="1"/>
  <c r="W72" i="1"/>
  <c r="AA72" i="1"/>
  <c r="AE72" i="1"/>
  <c r="B150" i="1"/>
  <c r="B137" i="1"/>
  <c r="B142" i="1"/>
  <c r="D72" i="1"/>
  <c r="H72" i="1"/>
  <c r="L72" i="1"/>
  <c r="P72" i="1"/>
  <c r="T72" i="1"/>
  <c r="X72" i="1"/>
  <c r="AB72" i="1"/>
  <c r="B143" i="1"/>
  <c r="B130" i="1"/>
  <c r="B147" i="1"/>
  <c r="B134" i="1"/>
  <c r="AC46" i="1"/>
  <c r="AC137" i="1" s="1"/>
  <c r="E63" i="1"/>
  <c r="D115" i="1"/>
  <c r="G46" i="1"/>
  <c r="O46" i="1"/>
  <c r="O137" i="1" s="1"/>
  <c r="W46" i="1"/>
  <c r="W137" i="1" s="1"/>
  <c r="AE46" i="1"/>
  <c r="E115" i="1"/>
  <c r="C117" i="1"/>
  <c r="C121" i="1"/>
  <c r="C46" i="1"/>
  <c r="C137" i="1" s="1"/>
  <c r="C150" i="1" s="1"/>
  <c r="K46" i="1"/>
  <c r="K137" i="1" s="1"/>
  <c r="S46" i="1"/>
  <c r="AA46" i="1"/>
  <c r="AA137" i="1" s="1"/>
  <c r="F24" i="1"/>
  <c r="G24" i="1" s="1"/>
  <c r="D46" i="1"/>
  <c r="H46" i="1"/>
  <c r="L46" i="1"/>
  <c r="L137" i="1" s="1"/>
  <c r="P46" i="1"/>
  <c r="P137" i="1" s="1"/>
  <c r="T46" i="1"/>
  <c r="X46" i="1"/>
  <c r="AB46" i="1"/>
  <c r="AB137" i="1" s="1"/>
  <c r="C98" i="1"/>
  <c r="C123" i="1"/>
  <c r="C119" i="1"/>
  <c r="C122" i="1"/>
  <c r="C118" i="1"/>
  <c r="E102" i="1"/>
  <c r="C116" i="1"/>
  <c r="E18" i="2"/>
  <c r="J18" i="2"/>
  <c r="D18" i="2"/>
  <c r="K18" i="2"/>
  <c r="I18" i="2"/>
  <c r="F18" i="2"/>
  <c r="G18" i="2"/>
  <c r="L18" i="2"/>
  <c r="E46" i="1"/>
  <c r="E137" i="1" s="1"/>
  <c r="I46" i="1"/>
  <c r="I137" i="1" s="1"/>
  <c r="Q46" i="1"/>
  <c r="Q137" i="1" s="1"/>
  <c r="U46" i="1"/>
  <c r="U137" i="1" s="1"/>
  <c r="Y46" i="1"/>
  <c r="Y137" i="1" s="1"/>
  <c r="F46" i="1"/>
  <c r="F137" i="1" s="1"/>
  <c r="J46" i="1"/>
  <c r="J137" i="1" s="1"/>
  <c r="F37" i="1"/>
  <c r="D89" i="1"/>
  <c r="D146" i="1" s="1"/>
  <c r="D76" i="1"/>
  <c r="D37" i="1"/>
  <c r="N46" i="1"/>
  <c r="R46" i="1"/>
  <c r="R137" i="1" s="1"/>
  <c r="V46" i="1"/>
  <c r="V137" i="1" s="1"/>
  <c r="Z46" i="1"/>
  <c r="Z137" i="1" s="1"/>
  <c r="AD46" i="1"/>
  <c r="F76" i="1"/>
  <c r="F89" i="1"/>
  <c r="F146" i="1" s="1"/>
  <c r="E37" i="1"/>
  <c r="C92" i="1"/>
  <c r="C96" i="1"/>
  <c r="C93" i="1"/>
  <c r="C97" i="1"/>
  <c r="C90" i="1"/>
  <c r="C94" i="1"/>
  <c r="G141" i="1" l="1"/>
  <c r="G128" i="1"/>
  <c r="F147" i="1"/>
  <c r="F144" i="1"/>
  <c r="AD137" i="1"/>
  <c r="N137" i="1"/>
  <c r="X137" i="1"/>
  <c r="H137" i="1"/>
  <c r="S137" i="1"/>
  <c r="F122" i="1"/>
  <c r="G137" i="1"/>
  <c r="D124" i="1"/>
  <c r="D148" i="1"/>
  <c r="D147" i="1"/>
  <c r="E142" i="1"/>
  <c r="D149" i="1"/>
  <c r="D145" i="1"/>
  <c r="F124" i="1"/>
  <c r="F148" i="1"/>
  <c r="T137" i="1"/>
  <c r="D137" i="1"/>
  <c r="D150" i="1" s="1"/>
  <c r="AE137" i="1"/>
  <c r="F149" i="1"/>
  <c r="D143" i="1"/>
  <c r="D142" i="1"/>
  <c r="F143" i="1"/>
  <c r="F150" i="1"/>
  <c r="F141" i="1"/>
  <c r="F128" i="1"/>
  <c r="F145" i="1"/>
  <c r="D144" i="1"/>
  <c r="F142" i="1"/>
  <c r="E76" i="1"/>
  <c r="E141" i="1"/>
  <c r="E128" i="1"/>
  <c r="E89" i="1"/>
  <c r="E146" i="1" s="1"/>
  <c r="D122" i="1"/>
  <c r="D118" i="1"/>
  <c r="D121" i="1"/>
  <c r="D117" i="1"/>
  <c r="D119" i="1"/>
  <c r="D123" i="1"/>
  <c r="D116" i="1"/>
  <c r="F118" i="1"/>
  <c r="G115" i="1"/>
  <c r="G63" i="1"/>
  <c r="G102" i="1"/>
  <c r="F120" i="1"/>
  <c r="F116" i="1"/>
  <c r="F123" i="1"/>
  <c r="F119" i="1"/>
  <c r="F121" i="1"/>
  <c r="F117" i="1"/>
  <c r="F115" i="1"/>
  <c r="F63" i="1"/>
  <c r="F102" i="1"/>
  <c r="D120" i="1"/>
  <c r="F95" i="1"/>
  <c r="F91" i="1"/>
  <c r="F98" i="1"/>
  <c r="F94" i="1"/>
  <c r="F90" i="1"/>
  <c r="F97" i="1"/>
  <c r="F93" i="1"/>
  <c r="F96" i="1"/>
  <c r="F92" i="1"/>
  <c r="D97" i="1"/>
  <c r="D93" i="1"/>
  <c r="D96" i="1"/>
  <c r="D92" i="1"/>
  <c r="D95" i="1"/>
  <c r="D91" i="1"/>
  <c r="D90" i="1"/>
  <c r="D94" i="1"/>
  <c r="D98" i="1"/>
  <c r="G89" i="1"/>
  <c r="G144" i="1" s="1"/>
  <c r="G76" i="1"/>
  <c r="H24" i="1"/>
  <c r="G37" i="1"/>
  <c r="H128" i="1" l="1"/>
  <c r="H141" i="1"/>
  <c r="H150" i="1"/>
  <c r="G150" i="1"/>
  <c r="G149" i="1"/>
  <c r="G147" i="1"/>
  <c r="G146" i="1"/>
  <c r="G142" i="1"/>
  <c r="G145" i="1"/>
  <c r="G143" i="1"/>
  <c r="E145" i="1"/>
  <c r="E149" i="1"/>
  <c r="E121" i="1"/>
  <c r="E122" i="1"/>
  <c r="E119" i="1"/>
  <c r="E96" i="1"/>
  <c r="E98" i="1"/>
  <c r="E93" i="1"/>
  <c r="E148" i="1"/>
  <c r="E143" i="1"/>
  <c r="E117" i="1"/>
  <c r="E118" i="1"/>
  <c r="E124" i="1"/>
  <c r="E92" i="1"/>
  <c r="E94" i="1"/>
  <c r="E147" i="1"/>
  <c r="E123" i="1"/>
  <c r="E91" i="1"/>
  <c r="E97" i="1"/>
  <c r="E144" i="1"/>
  <c r="E120" i="1"/>
  <c r="E95" i="1"/>
  <c r="E90" i="1"/>
  <c r="E116" i="1"/>
  <c r="E150" i="1"/>
  <c r="G148" i="1"/>
  <c r="G123" i="1"/>
  <c r="G119" i="1"/>
  <c r="G122" i="1"/>
  <c r="G118" i="1"/>
  <c r="G120" i="1"/>
  <c r="G116" i="1"/>
  <c r="G124" i="1"/>
  <c r="G121" i="1"/>
  <c r="G117" i="1"/>
  <c r="H115" i="1"/>
  <c r="H102" i="1"/>
  <c r="H63" i="1"/>
  <c r="H89" i="1"/>
  <c r="H76" i="1"/>
  <c r="I24" i="1"/>
  <c r="H37" i="1"/>
  <c r="G98" i="1"/>
  <c r="G94" i="1"/>
  <c r="G90" i="1"/>
  <c r="G97" i="1"/>
  <c r="G93" i="1"/>
  <c r="G96" i="1"/>
  <c r="G92" i="1"/>
  <c r="G91" i="1"/>
  <c r="G95" i="1"/>
  <c r="H149" i="1" l="1"/>
  <c r="H148" i="1"/>
  <c r="H144" i="1"/>
  <c r="H145" i="1"/>
  <c r="H142" i="1"/>
  <c r="H146" i="1"/>
  <c r="H147" i="1"/>
  <c r="H143" i="1"/>
  <c r="I141" i="1"/>
  <c r="I128" i="1"/>
  <c r="I102" i="1"/>
  <c r="I63" i="1"/>
  <c r="I115" i="1"/>
  <c r="H122" i="1"/>
  <c r="H118" i="1"/>
  <c r="H121" i="1"/>
  <c r="H117" i="1"/>
  <c r="H116" i="1"/>
  <c r="H123" i="1"/>
  <c r="H119" i="1"/>
  <c r="H124" i="1"/>
  <c r="H120" i="1"/>
  <c r="I76" i="1"/>
  <c r="I37" i="1"/>
  <c r="J24" i="1"/>
  <c r="I89" i="1"/>
  <c r="H97" i="1"/>
  <c r="H93" i="1"/>
  <c r="H96" i="1"/>
  <c r="H92" i="1"/>
  <c r="H95" i="1"/>
  <c r="H91" i="1"/>
  <c r="H98" i="1"/>
  <c r="H94" i="1"/>
  <c r="H90" i="1"/>
  <c r="I144" i="1" l="1"/>
  <c r="I147" i="1"/>
  <c r="I145" i="1"/>
  <c r="I149" i="1"/>
  <c r="I148" i="1"/>
  <c r="I143" i="1"/>
  <c r="I142" i="1"/>
  <c r="I146" i="1"/>
  <c r="I150" i="1"/>
  <c r="J141" i="1"/>
  <c r="J128" i="1"/>
  <c r="J115" i="1"/>
  <c r="J63" i="1"/>
  <c r="J102" i="1"/>
  <c r="I121" i="1"/>
  <c r="I117" i="1"/>
  <c r="I120" i="1"/>
  <c r="I116" i="1"/>
  <c r="I122" i="1"/>
  <c r="I118" i="1"/>
  <c r="I123" i="1"/>
  <c r="I124" i="1"/>
  <c r="I119" i="1"/>
  <c r="I96" i="1"/>
  <c r="I92" i="1"/>
  <c r="I95" i="1"/>
  <c r="I91" i="1"/>
  <c r="I98" i="1"/>
  <c r="I94" i="1"/>
  <c r="I90" i="1"/>
  <c r="I97" i="1"/>
  <c r="I93" i="1"/>
  <c r="J76" i="1"/>
  <c r="J89" i="1"/>
  <c r="J37" i="1"/>
  <c r="K24" i="1"/>
  <c r="J143" i="1" l="1"/>
  <c r="J142" i="1"/>
  <c r="J147" i="1"/>
  <c r="J148" i="1"/>
  <c r="J144" i="1"/>
  <c r="J146" i="1"/>
  <c r="J149" i="1"/>
  <c r="J150" i="1"/>
  <c r="J145" i="1"/>
  <c r="K141" i="1"/>
  <c r="K128" i="1"/>
  <c r="J120" i="1"/>
  <c r="J116" i="1"/>
  <c r="J123" i="1"/>
  <c r="J119" i="1"/>
  <c r="J121" i="1"/>
  <c r="J117" i="1"/>
  <c r="J122" i="1"/>
  <c r="J124" i="1"/>
  <c r="J118" i="1"/>
  <c r="K115" i="1"/>
  <c r="K102" i="1"/>
  <c r="K63" i="1"/>
  <c r="K89" i="1"/>
  <c r="K76" i="1"/>
  <c r="L24" i="1"/>
  <c r="K37" i="1"/>
  <c r="J95" i="1"/>
  <c r="J91" i="1"/>
  <c r="J98" i="1"/>
  <c r="J94" i="1"/>
  <c r="J90" i="1"/>
  <c r="J97" i="1"/>
  <c r="J93" i="1"/>
  <c r="J92" i="1"/>
  <c r="J96" i="1"/>
  <c r="L128" i="1" l="1"/>
  <c r="L141" i="1"/>
  <c r="K145" i="1"/>
  <c r="K146" i="1"/>
  <c r="K142" i="1"/>
  <c r="K143" i="1"/>
  <c r="K149" i="1"/>
  <c r="K147" i="1"/>
  <c r="K148" i="1"/>
  <c r="K150" i="1"/>
  <c r="K144" i="1"/>
  <c r="L115" i="1"/>
  <c r="L102" i="1"/>
  <c r="L63" i="1"/>
  <c r="K123" i="1"/>
  <c r="K119" i="1"/>
  <c r="K122" i="1"/>
  <c r="K118" i="1"/>
  <c r="K116" i="1"/>
  <c r="K120" i="1"/>
  <c r="K117" i="1"/>
  <c r="K121" i="1"/>
  <c r="K124" i="1"/>
  <c r="K98" i="1"/>
  <c r="K94" i="1"/>
  <c r="K90" i="1"/>
  <c r="K97" i="1"/>
  <c r="K93" i="1"/>
  <c r="K96" i="1"/>
  <c r="K92" i="1"/>
  <c r="K91" i="1"/>
  <c r="K95" i="1"/>
  <c r="L89" i="1"/>
  <c r="L76" i="1"/>
  <c r="M24" i="1"/>
  <c r="L37" i="1"/>
  <c r="L148" i="1" l="1"/>
  <c r="L145" i="1"/>
  <c r="L149" i="1"/>
  <c r="L144" i="1"/>
  <c r="L142" i="1"/>
  <c r="L146" i="1"/>
  <c r="L150" i="1"/>
  <c r="L143" i="1"/>
  <c r="L147" i="1"/>
  <c r="M141" i="1"/>
  <c r="M128" i="1"/>
  <c r="L122" i="1"/>
  <c r="L118" i="1"/>
  <c r="L121" i="1"/>
  <c r="L117" i="1"/>
  <c r="L123" i="1"/>
  <c r="L119" i="1"/>
  <c r="L116" i="1"/>
  <c r="L124" i="1"/>
  <c r="L120" i="1"/>
  <c r="M115" i="1"/>
  <c r="M102" i="1"/>
  <c r="M63" i="1"/>
  <c r="M76" i="1"/>
  <c r="M37" i="1"/>
  <c r="M89" i="1"/>
  <c r="N24" i="1"/>
  <c r="L97" i="1"/>
  <c r="L93" i="1"/>
  <c r="L96" i="1"/>
  <c r="L92" i="1"/>
  <c r="L95" i="1"/>
  <c r="L91" i="1"/>
  <c r="L98" i="1"/>
  <c r="L94" i="1"/>
  <c r="L90" i="1"/>
  <c r="N141" i="1" l="1"/>
  <c r="N128" i="1"/>
  <c r="M144" i="1"/>
  <c r="M148" i="1"/>
  <c r="M147" i="1"/>
  <c r="M143" i="1"/>
  <c r="M145" i="1"/>
  <c r="M149" i="1"/>
  <c r="M150" i="1"/>
  <c r="M146" i="1"/>
  <c r="M142" i="1"/>
  <c r="M121" i="1"/>
  <c r="M117" i="1"/>
  <c r="M120" i="1"/>
  <c r="M116" i="1"/>
  <c r="M122" i="1"/>
  <c r="M118" i="1"/>
  <c r="M123" i="1"/>
  <c r="M124" i="1"/>
  <c r="M119" i="1"/>
  <c r="N115" i="1"/>
  <c r="N102" i="1"/>
  <c r="N63" i="1"/>
  <c r="M96" i="1"/>
  <c r="M92" i="1"/>
  <c r="M95" i="1"/>
  <c r="M91" i="1"/>
  <c r="M98" i="1"/>
  <c r="M94" i="1"/>
  <c r="M90" i="1"/>
  <c r="M93" i="1"/>
  <c r="M97" i="1"/>
  <c r="N76" i="1"/>
  <c r="N89" i="1"/>
  <c r="N37" i="1"/>
  <c r="O24" i="1"/>
  <c r="N146" i="1" l="1"/>
  <c r="N148" i="1"/>
  <c r="N142" i="1"/>
  <c r="N144" i="1"/>
  <c r="N143" i="1"/>
  <c r="N147" i="1"/>
  <c r="N149" i="1"/>
  <c r="N145" i="1"/>
  <c r="N150" i="1"/>
  <c r="O141" i="1"/>
  <c r="O128" i="1"/>
  <c r="N120" i="1"/>
  <c r="N116" i="1"/>
  <c r="N123" i="1"/>
  <c r="N119" i="1"/>
  <c r="N117" i="1"/>
  <c r="N121" i="1"/>
  <c r="N118" i="1"/>
  <c r="N122" i="1"/>
  <c r="N124" i="1"/>
  <c r="O115" i="1"/>
  <c r="O102" i="1"/>
  <c r="O63" i="1"/>
  <c r="N95" i="1"/>
  <c r="N91" i="1"/>
  <c r="N98" i="1"/>
  <c r="N94" i="1"/>
  <c r="N90" i="1"/>
  <c r="N97" i="1"/>
  <c r="N93" i="1"/>
  <c r="N92" i="1"/>
  <c r="N96" i="1"/>
  <c r="O89" i="1"/>
  <c r="P24" i="1"/>
  <c r="O76" i="1"/>
  <c r="O37" i="1"/>
  <c r="P128" i="1" l="1"/>
  <c r="P141" i="1"/>
  <c r="O143" i="1"/>
  <c r="O147" i="1"/>
  <c r="O145" i="1"/>
  <c r="O142" i="1"/>
  <c r="O146" i="1"/>
  <c r="O149" i="1"/>
  <c r="O148" i="1"/>
  <c r="O144" i="1"/>
  <c r="O150" i="1"/>
  <c r="P102" i="1"/>
  <c r="P115" i="1"/>
  <c r="P63" i="1"/>
  <c r="O123" i="1"/>
  <c r="O119" i="1"/>
  <c r="O122" i="1"/>
  <c r="O118" i="1"/>
  <c r="O120" i="1"/>
  <c r="O116" i="1"/>
  <c r="O117" i="1"/>
  <c r="O124" i="1"/>
  <c r="O121" i="1"/>
  <c r="P89" i="1"/>
  <c r="P76" i="1"/>
  <c r="Q24" i="1"/>
  <c r="P37" i="1"/>
  <c r="O98" i="1"/>
  <c r="O94" i="1"/>
  <c r="O90" i="1"/>
  <c r="O97" i="1"/>
  <c r="O93" i="1"/>
  <c r="O96" i="1"/>
  <c r="O92" i="1"/>
  <c r="O95" i="1"/>
  <c r="O91" i="1"/>
  <c r="P145" i="1" l="1"/>
  <c r="P146" i="1"/>
  <c r="P142" i="1"/>
  <c r="P148" i="1"/>
  <c r="P149" i="1"/>
  <c r="P144" i="1"/>
  <c r="P143" i="1"/>
  <c r="P150" i="1"/>
  <c r="P147" i="1"/>
  <c r="Q141" i="1"/>
  <c r="Q128" i="1"/>
  <c r="Q63" i="1"/>
  <c r="Q115" i="1"/>
  <c r="Q102" i="1"/>
  <c r="P122" i="1"/>
  <c r="P118" i="1"/>
  <c r="P121" i="1"/>
  <c r="P117" i="1"/>
  <c r="P123" i="1"/>
  <c r="P119" i="1"/>
  <c r="P116" i="1"/>
  <c r="P124" i="1"/>
  <c r="P120" i="1"/>
  <c r="Q76" i="1"/>
  <c r="Q89" i="1"/>
  <c r="Q37" i="1"/>
  <c r="R24" i="1"/>
  <c r="P97" i="1"/>
  <c r="P93" i="1"/>
  <c r="P96" i="1"/>
  <c r="P92" i="1"/>
  <c r="P95" i="1"/>
  <c r="P91" i="1"/>
  <c r="P94" i="1"/>
  <c r="P98" i="1"/>
  <c r="P90" i="1"/>
  <c r="R141" i="1" l="1"/>
  <c r="R128" i="1"/>
  <c r="Q148" i="1"/>
  <c r="Q143" i="1"/>
  <c r="Q145" i="1"/>
  <c r="Q149" i="1"/>
  <c r="Q147" i="1"/>
  <c r="Q144" i="1"/>
  <c r="Q146" i="1"/>
  <c r="Q142" i="1"/>
  <c r="Q150" i="1"/>
  <c r="R115" i="1"/>
  <c r="R63" i="1"/>
  <c r="R102" i="1"/>
  <c r="Q121" i="1"/>
  <c r="Q117" i="1"/>
  <c r="Q120" i="1"/>
  <c r="Q116" i="1"/>
  <c r="Q118" i="1"/>
  <c r="Q122" i="1"/>
  <c r="Q119" i="1"/>
  <c r="Q123" i="1"/>
  <c r="Q124" i="1"/>
  <c r="R76" i="1"/>
  <c r="R89" i="1"/>
  <c r="R37" i="1"/>
  <c r="S24" i="1"/>
  <c r="Q96" i="1"/>
  <c r="Q92" i="1"/>
  <c r="Q95" i="1"/>
  <c r="Q91" i="1"/>
  <c r="Q98" i="1"/>
  <c r="Q94" i="1"/>
  <c r="Q90" i="1"/>
  <c r="Q93" i="1"/>
  <c r="Q97" i="1"/>
  <c r="S141" i="1" l="1"/>
  <c r="S128" i="1"/>
  <c r="R146" i="1"/>
  <c r="R148" i="1"/>
  <c r="R147" i="1"/>
  <c r="R143" i="1"/>
  <c r="R144" i="1"/>
  <c r="R142" i="1"/>
  <c r="R145" i="1"/>
  <c r="R150" i="1"/>
  <c r="R149" i="1"/>
  <c r="S115" i="1"/>
  <c r="S102" i="1"/>
  <c r="S63" i="1"/>
  <c r="R120" i="1"/>
  <c r="R116" i="1"/>
  <c r="R123" i="1"/>
  <c r="R119" i="1"/>
  <c r="R121" i="1"/>
  <c r="R117" i="1"/>
  <c r="R124" i="1"/>
  <c r="R118" i="1"/>
  <c r="R122" i="1"/>
  <c r="S89" i="1"/>
  <c r="S76" i="1"/>
  <c r="T24" i="1"/>
  <c r="S37" i="1"/>
  <c r="R95" i="1"/>
  <c r="R91" i="1"/>
  <c r="R98" i="1"/>
  <c r="R94" i="1"/>
  <c r="R90" i="1"/>
  <c r="R97" i="1"/>
  <c r="R93" i="1"/>
  <c r="R96" i="1"/>
  <c r="R92" i="1"/>
  <c r="S146" i="1" l="1"/>
  <c r="S142" i="1"/>
  <c r="S149" i="1"/>
  <c r="S145" i="1"/>
  <c r="S143" i="1"/>
  <c r="S147" i="1"/>
  <c r="S148" i="1"/>
  <c r="S144" i="1"/>
  <c r="S150" i="1"/>
  <c r="T128" i="1"/>
  <c r="T141" i="1"/>
  <c r="T102" i="1"/>
  <c r="T115" i="1"/>
  <c r="T63" i="1"/>
  <c r="S123" i="1"/>
  <c r="S119" i="1"/>
  <c r="S122" i="1"/>
  <c r="S118" i="1"/>
  <c r="S116" i="1"/>
  <c r="S120" i="1"/>
  <c r="S121" i="1"/>
  <c r="S124" i="1"/>
  <c r="S117" i="1"/>
  <c r="T89" i="1"/>
  <c r="T76" i="1"/>
  <c r="U24" i="1"/>
  <c r="T37" i="1"/>
  <c r="S98" i="1"/>
  <c r="S94" i="1"/>
  <c r="S90" i="1"/>
  <c r="S97" i="1"/>
  <c r="S93" i="1"/>
  <c r="S96" i="1"/>
  <c r="S92" i="1"/>
  <c r="S95" i="1"/>
  <c r="S91" i="1"/>
  <c r="T144" i="1" l="1"/>
  <c r="T149" i="1"/>
  <c r="T142" i="1"/>
  <c r="T146" i="1"/>
  <c r="T148" i="1"/>
  <c r="T145" i="1"/>
  <c r="T147" i="1"/>
  <c r="T143" i="1"/>
  <c r="T150" i="1"/>
  <c r="U141" i="1"/>
  <c r="U128" i="1"/>
  <c r="U115" i="1"/>
  <c r="U102" i="1"/>
  <c r="U63" i="1"/>
  <c r="T122" i="1"/>
  <c r="T118" i="1"/>
  <c r="T121" i="1"/>
  <c r="T117" i="1"/>
  <c r="T119" i="1"/>
  <c r="T123" i="1"/>
  <c r="T116" i="1"/>
  <c r="T120" i="1"/>
  <c r="T124" i="1"/>
  <c r="U76" i="1"/>
  <c r="U37" i="1"/>
  <c r="U89" i="1"/>
  <c r="V24" i="1"/>
  <c r="T97" i="1"/>
  <c r="T93" i="1"/>
  <c r="T96" i="1"/>
  <c r="T92" i="1"/>
  <c r="T95" i="1"/>
  <c r="T91" i="1"/>
  <c r="T90" i="1"/>
  <c r="T94" i="1"/>
  <c r="T98" i="1"/>
  <c r="V141" i="1" l="1"/>
  <c r="V128" i="1"/>
  <c r="U145" i="1"/>
  <c r="U149" i="1"/>
  <c r="U148" i="1"/>
  <c r="U144" i="1"/>
  <c r="U143" i="1"/>
  <c r="U147" i="1"/>
  <c r="U150" i="1"/>
  <c r="U146" i="1"/>
  <c r="U142" i="1"/>
  <c r="U121" i="1"/>
  <c r="U117" i="1"/>
  <c r="U120" i="1"/>
  <c r="U116" i="1"/>
  <c r="U122" i="1"/>
  <c r="U118" i="1"/>
  <c r="U119" i="1"/>
  <c r="U124" i="1"/>
  <c r="U123" i="1"/>
  <c r="V115" i="1"/>
  <c r="V102" i="1"/>
  <c r="V63" i="1"/>
  <c r="V76" i="1"/>
  <c r="V89" i="1"/>
  <c r="W24" i="1"/>
  <c r="V37" i="1"/>
  <c r="U96" i="1"/>
  <c r="U92" i="1"/>
  <c r="U95" i="1"/>
  <c r="U91" i="1"/>
  <c r="U98" i="1"/>
  <c r="U94" i="1"/>
  <c r="U90" i="1"/>
  <c r="U97" i="1"/>
  <c r="U93" i="1"/>
  <c r="W141" i="1" l="1"/>
  <c r="W128" i="1"/>
  <c r="V144" i="1"/>
  <c r="V147" i="1"/>
  <c r="V143" i="1"/>
  <c r="V146" i="1"/>
  <c r="V148" i="1"/>
  <c r="V142" i="1"/>
  <c r="V149" i="1"/>
  <c r="V150" i="1"/>
  <c r="V145" i="1"/>
  <c r="W115" i="1"/>
  <c r="W102" i="1"/>
  <c r="W63" i="1"/>
  <c r="V120" i="1"/>
  <c r="V116" i="1"/>
  <c r="V123" i="1"/>
  <c r="V119" i="1"/>
  <c r="V121" i="1"/>
  <c r="V117" i="1"/>
  <c r="V124" i="1"/>
  <c r="V118" i="1"/>
  <c r="V122" i="1"/>
  <c r="W89" i="1"/>
  <c r="W76" i="1"/>
  <c r="X24" i="1"/>
  <c r="W37" i="1"/>
  <c r="V95" i="1"/>
  <c r="V91" i="1"/>
  <c r="V98" i="1"/>
  <c r="V94" i="1"/>
  <c r="V90" i="1"/>
  <c r="V97" i="1"/>
  <c r="V93" i="1"/>
  <c r="V96" i="1"/>
  <c r="V92" i="1"/>
  <c r="W142" i="1" l="1"/>
  <c r="W145" i="1"/>
  <c r="W149" i="1"/>
  <c r="W147" i="1"/>
  <c r="W146" i="1"/>
  <c r="W143" i="1"/>
  <c r="W144" i="1"/>
  <c r="W150" i="1"/>
  <c r="W148" i="1"/>
  <c r="X128" i="1"/>
  <c r="X141" i="1"/>
  <c r="X102" i="1"/>
  <c r="X115" i="1"/>
  <c r="X63" i="1"/>
  <c r="W123" i="1"/>
  <c r="W119" i="1"/>
  <c r="W122" i="1"/>
  <c r="W118" i="1"/>
  <c r="W120" i="1"/>
  <c r="W116" i="1"/>
  <c r="W121" i="1"/>
  <c r="W117" i="1"/>
  <c r="W124" i="1"/>
  <c r="X89" i="1"/>
  <c r="X76" i="1"/>
  <c r="Y24" i="1"/>
  <c r="X37" i="1"/>
  <c r="W98" i="1"/>
  <c r="W94" i="1"/>
  <c r="W90" i="1"/>
  <c r="W97" i="1"/>
  <c r="W93" i="1"/>
  <c r="W96" i="1"/>
  <c r="W92" i="1"/>
  <c r="W91" i="1"/>
  <c r="W95" i="1"/>
  <c r="X149" i="1" l="1"/>
  <c r="X142" i="1"/>
  <c r="X144" i="1"/>
  <c r="X146" i="1"/>
  <c r="X148" i="1"/>
  <c r="X145" i="1"/>
  <c r="X143" i="1"/>
  <c r="X147" i="1"/>
  <c r="X150" i="1"/>
  <c r="Y141" i="1"/>
  <c r="Y128" i="1"/>
  <c r="Y63" i="1"/>
  <c r="Y115" i="1"/>
  <c r="Y102" i="1"/>
  <c r="X122" i="1"/>
  <c r="X118" i="1"/>
  <c r="X121" i="1"/>
  <c r="X117" i="1"/>
  <c r="X116" i="1"/>
  <c r="X123" i="1"/>
  <c r="X119" i="1"/>
  <c r="X120" i="1"/>
  <c r="X124" i="1"/>
  <c r="Y76" i="1"/>
  <c r="Y37" i="1"/>
  <c r="Z24" i="1"/>
  <c r="Y89" i="1"/>
  <c r="X97" i="1"/>
  <c r="X93" i="1"/>
  <c r="X96" i="1"/>
  <c r="X92" i="1"/>
  <c r="X95" i="1"/>
  <c r="X91" i="1"/>
  <c r="X90" i="1"/>
  <c r="X98" i="1"/>
  <c r="X94" i="1"/>
  <c r="Z141" i="1" l="1"/>
  <c r="Z128" i="1"/>
  <c r="Y145" i="1"/>
  <c r="Y149" i="1"/>
  <c r="Y147" i="1"/>
  <c r="Y144" i="1"/>
  <c r="Y143" i="1"/>
  <c r="Y148" i="1"/>
  <c r="Y146" i="1"/>
  <c r="Y142" i="1"/>
  <c r="Y150" i="1"/>
  <c r="Y121" i="1"/>
  <c r="Y117" i="1"/>
  <c r="Y120" i="1"/>
  <c r="Y116" i="1"/>
  <c r="Y122" i="1"/>
  <c r="Y118" i="1"/>
  <c r="Y124" i="1"/>
  <c r="Y119" i="1"/>
  <c r="Y123" i="1"/>
  <c r="Z115" i="1"/>
  <c r="Z63" i="1"/>
  <c r="Z102" i="1"/>
  <c r="Y96" i="1"/>
  <c r="Y92" i="1"/>
  <c r="Y95" i="1"/>
  <c r="Y91" i="1"/>
  <c r="Y98" i="1"/>
  <c r="Y94" i="1"/>
  <c r="Y90" i="1"/>
  <c r="Y97" i="1"/>
  <c r="Y93" i="1"/>
  <c r="Z76" i="1"/>
  <c r="Z89" i="1"/>
  <c r="Z37" i="1"/>
  <c r="AA24" i="1"/>
  <c r="Z142" i="1" l="1"/>
  <c r="Z148" i="1"/>
  <c r="Z146" i="1"/>
  <c r="Z143" i="1"/>
  <c r="Z147" i="1"/>
  <c r="Z144" i="1"/>
  <c r="Z149" i="1"/>
  <c r="Z150" i="1"/>
  <c r="Z145" i="1"/>
  <c r="AA141" i="1"/>
  <c r="AA128" i="1"/>
  <c r="Z120" i="1"/>
  <c r="Z116" i="1"/>
  <c r="Z123" i="1"/>
  <c r="Z119" i="1"/>
  <c r="Z121" i="1"/>
  <c r="Z117" i="1"/>
  <c r="Z122" i="1"/>
  <c r="Z118" i="1"/>
  <c r="Z124" i="1"/>
  <c r="AA115" i="1"/>
  <c r="AA102" i="1"/>
  <c r="AA63" i="1"/>
  <c r="Z95" i="1"/>
  <c r="Z91" i="1"/>
  <c r="Z98" i="1"/>
  <c r="Z94" i="1"/>
  <c r="Z90" i="1"/>
  <c r="Z97" i="1"/>
  <c r="Z93" i="1"/>
  <c r="Z92" i="1"/>
  <c r="Z96" i="1"/>
  <c r="AA89" i="1"/>
  <c r="AA76" i="1"/>
  <c r="AB24" i="1"/>
  <c r="AA37" i="1"/>
  <c r="AA146" i="1" l="1"/>
  <c r="AA143" i="1"/>
  <c r="AA145" i="1"/>
  <c r="AA149" i="1"/>
  <c r="AA147" i="1"/>
  <c r="AA142" i="1"/>
  <c r="AA148" i="1"/>
  <c r="AA144" i="1"/>
  <c r="AA150" i="1"/>
  <c r="AB128" i="1"/>
  <c r="AB141" i="1"/>
  <c r="AB102" i="1"/>
  <c r="AB63" i="1"/>
  <c r="AB115" i="1"/>
  <c r="AA123" i="1"/>
  <c r="AA119" i="1"/>
  <c r="AA122" i="1"/>
  <c r="AA118" i="1"/>
  <c r="AA116" i="1"/>
  <c r="AA120" i="1"/>
  <c r="AA124" i="1"/>
  <c r="AA117" i="1"/>
  <c r="AA121" i="1"/>
  <c r="AB89" i="1"/>
  <c r="AB76" i="1"/>
  <c r="AC24" i="1"/>
  <c r="AB37" i="1"/>
  <c r="AA98" i="1"/>
  <c r="AA94" i="1"/>
  <c r="AA90" i="1"/>
  <c r="AA97" i="1"/>
  <c r="AA93" i="1"/>
  <c r="AA96" i="1"/>
  <c r="AA92" i="1"/>
  <c r="AA91" i="1"/>
  <c r="AA95" i="1"/>
  <c r="AB145" i="1" l="1"/>
  <c r="AB148" i="1"/>
  <c r="AB144" i="1"/>
  <c r="AB142" i="1"/>
  <c r="AB146" i="1"/>
  <c r="AB149" i="1"/>
  <c r="AB143" i="1"/>
  <c r="AB150" i="1"/>
  <c r="AB147" i="1"/>
  <c r="AC141" i="1"/>
  <c r="AC128" i="1"/>
  <c r="AC115" i="1"/>
  <c r="AC102" i="1"/>
  <c r="AC63" i="1"/>
  <c r="AB122" i="1"/>
  <c r="AB118" i="1"/>
  <c r="AB121" i="1"/>
  <c r="AB117" i="1"/>
  <c r="AB123" i="1"/>
  <c r="AB119" i="1"/>
  <c r="AB124" i="1"/>
  <c r="AB116" i="1"/>
  <c r="AB120" i="1"/>
  <c r="AC76" i="1"/>
  <c r="AC37" i="1"/>
  <c r="AC89" i="1"/>
  <c r="AD24" i="1"/>
  <c r="AB97" i="1"/>
  <c r="AB93" i="1"/>
  <c r="AB96" i="1"/>
  <c r="AB92" i="1"/>
  <c r="AB95" i="1"/>
  <c r="AB91" i="1"/>
  <c r="AB98" i="1"/>
  <c r="AB94" i="1"/>
  <c r="AB90" i="1"/>
  <c r="AD128" i="1" l="1"/>
  <c r="AD141" i="1"/>
  <c r="AC144" i="1"/>
  <c r="AC148" i="1"/>
  <c r="AC145" i="1"/>
  <c r="AC147" i="1"/>
  <c r="AC149" i="1"/>
  <c r="AC143" i="1"/>
  <c r="AC146" i="1"/>
  <c r="AC142" i="1"/>
  <c r="AC150" i="1"/>
  <c r="AD115" i="1"/>
  <c r="AD102" i="1"/>
  <c r="AD63" i="1"/>
  <c r="AC121" i="1"/>
  <c r="AC117" i="1"/>
  <c r="AC120" i="1"/>
  <c r="AC116" i="1"/>
  <c r="AC122" i="1"/>
  <c r="AC118" i="1"/>
  <c r="AC123" i="1"/>
  <c r="AC124" i="1"/>
  <c r="AC119" i="1"/>
  <c r="AD76" i="1"/>
  <c r="AD89" i="1"/>
  <c r="AD37" i="1"/>
  <c r="AE24" i="1"/>
  <c r="AC96" i="1"/>
  <c r="AC92" i="1"/>
  <c r="AC95" i="1"/>
  <c r="AC91" i="1"/>
  <c r="AC98" i="1"/>
  <c r="AC94" i="1"/>
  <c r="AC90" i="1"/>
  <c r="AC93" i="1"/>
  <c r="AC97" i="1"/>
  <c r="AD144" i="1" l="1"/>
  <c r="AD142" i="1"/>
  <c r="AD147" i="1"/>
  <c r="AD143" i="1"/>
  <c r="AD146" i="1"/>
  <c r="AD148" i="1"/>
  <c r="AD145" i="1"/>
  <c r="AD149" i="1"/>
  <c r="AD150" i="1"/>
  <c r="AE141" i="1"/>
  <c r="AE128" i="1"/>
  <c r="AE115" i="1"/>
  <c r="AE102" i="1"/>
  <c r="AE63" i="1"/>
  <c r="AD120" i="1"/>
  <c r="AD116" i="1"/>
  <c r="AD123" i="1"/>
  <c r="AD119" i="1"/>
  <c r="AD117" i="1"/>
  <c r="AD121" i="1"/>
  <c r="AD118" i="1"/>
  <c r="AD122" i="1"/>
  <c r="AD124" i="1"/>
  <c r="AE89" i="1"/>
  <c r="AE76" i="1"/>
  <c r="AE37" i="1"/>
  <c r="AD95" i="1"/>
  <c r="AD91" i="1"/>
  <c r="AD98" i="1"/>
  <c r="AD94" i="1"/>
  <c r="AD90" i="1"/>
  <c r="AD97" i="1"/>
  <c r="AD93" i="1"/>
  <c r="AD92" i="1"/>
  <c r="AD96" i="1"/>
  <c r="AE146" i="1" l="1"/>
  <c r="AE142" i="1"/>
  <c r="AE147" i="1"/>
  <c r="AE145" i="1"/>
  <c r="AE149" i="1"/>
  <c r="AE143" i="1"/>
  <c r="AE148" i="1"/>
  <c r="AE144" i="1"/>
  <c r="AE150" i="1"/>
  <c r="AE123" i="1"/>
  <c r="AE119" i="1"/>
  <c r="AE122" i="1"/>
  <c r="AE118" i="1"/>
  <c r="AE120" i="1"/>
  <c r="AE116" i="1"/>
  <c r="AE124" i="1"/>
  <c r="AE117" i="1"/>
  <c r="AE121" i="1"/>
  <c r="AE98" i="1"/>
  <c r="AE94" i="1"/>
  <c r="AE90" i="1"/>
  <c r="AE97" i="1"/>
  <c r="AE93" i="1"/>
  <c r="AE96" i="1"/>
  <c r="AE92" i="1"/>
  <c r="AE95" i="1"/>
  <c r="AE91" i="1"/>
</calcChain>
</file>

<file path=xl/sharedStrings.xml><?xml version="1.0" encoding="utf-8"?>
<sst xmlns="http://schemas.openxmlformats.org/spreadsheetml/2006/main" count="62" uniqueCount="49">
  <si>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</si>
  <si>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</si>
  <si>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</si>
  <si>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</si>
  <si>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</si>
  <si>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</si>
  <si>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</si>
  <si>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</si>
  <si>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</si>
  <si>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</si>
  <si>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</si>
  <si>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</si>
  <si>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</si>
  <si>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</si>
  <si>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</si>
  <si>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</si>
  <si>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</si>
  <si>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</si>
  <si>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</si>
  <si>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Island</t>
  </si>
  <si>
    <t>Hawaii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</si>
  <si>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</si>
  <si>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</si>
  <si>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</si>
  <si>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</si>
  <si>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</si>
  <si>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</si>
  <si>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</si>
  <si>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</si>
  <si>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</si>
  <si>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</si>
  <si>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</si>
  <si>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</si>
  <si>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</si>
  <si>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</si>
  <si>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</si>
  <si>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</si>
  <si>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</si>
  <si>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</si>
  <si>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</si>
  <si>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</si>
  <si>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</si>
  <si>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Incremental Peak Impact by Bundle (MW)</t>
  </si>
  <si>
    <t>Cumulative Peak Impact by Bundle (MW)</t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</si>
  <si>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</si>
  <si>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</si>
  <si>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Cumulative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</si>
  <si>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Cumulative</t>
    </r>
  </si>
  <si>
    <t>Total $/MW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</si>
</sst>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168" fontId="0" fillId="3" borderId="10" xfId="0" applyNumberFormat="1" applyFill="1" applyBorder="1"/>
    <xf numFmtId="0" fontId="0" fillId="4" borderId="11" xfId="0" applyFill="1" applyBorder="1"/>
    <xf numFmtId="168" fontId="0" fillId="4" borderId="11" xfId="0" applyNumberFormat="1" applyFill="1" applyBorder="1"/>
    <xf numFmtId="0" fontId="0" fillId="4" borderId="0" xfId="0" applyFill="1"/>
    <xf numFmtId="0" fontId="0" fillId="3" borderId="11" xfId="0" applyFill="1" applyBorder="1"/>
    <xf numFmtId="168" fontId="0" fillId="3" borderId="11" xfId="0" applyNumberFormat="1" applyFill="1" applyBorder="1"/>
    <xf numFmtId="0" fontId="0" fillId="3" borderId="12" xfId="0" applyFill="1" applyBorder="1"/>
    <xf numFmtId="168" fontId="0" fillId="3" borderId="12" xfId="0" applyNumberFormat="1" applyFill="1" applyBorder="1"/>
    <xf numFmtId="168" fontId="2" fillId="3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5.4719554833280872</c:v>
                </c:pt>
                <c:pt idx="1">
                  <c:v>6.4645028242475044</c:v>
                </c:pt>
                <c:pt idx="2">
                  <c:v>7.4858500328033353</c:v>
                </c:pt>
                <c:pt idx="3">
                  <c:v>8.5169658900591987</c:v>
                </c:pt>
                <c:pt idx="4">
                  <c:v>9.4731469210684107</c:v>
                </c:pt>
                <c:pt idx="5">
                  <c:v>10.386910092854245</c:v>
                </c:pt>
                <c:pt idx="6">
                  <c:v>11.35253970612556</c:v>
                </c:pt>
                <c:pt idx="7">
                  <c:v>11.926881659331331</c:v>
                </c:pt>
                <c:pt idx="8">
                  <c:v>12.113929241703707</c:v>
                </c:pt>
                <c:pt idx="9">
                  <c:v>12.539871046173484</c:v>
                </c:pt>
                <c:pt idx="10">
                  <c:v>11.979244799182419</c:v>
                </c:pt>
                <c:pt idx="11">
                  <c:v>11.902402217701066</c:v>
                </c:pt>
                <c:pt idx="12">
                  <c:v>9.267409845102911</c:v>
                </c:pt>
                <c:pt idx="13">
                  <c:v>8.4369469647268041</c:v>
                </c:pt>
                <c:pt idx="14">
                  <c:v>8.0819825687245963</c:v>
                </c:pt>
                <c:pt idx="15">
                  <c:v>7.8129576719616791</c:v>
                </c:pt>
                <c:pt idx="16">
                  <c:v>7.706329693722755</c:v>
                </c:pt>
                <c:pt idx="17">
                  <c:v>8.2603495497216031</c:v>
                </c:pt>
                <c:pt idx="18">
                  <c:v>7.7965929653212269</c:v>
                </c:pt>
                <c:pt idx="19">
                  <c:v>6.5290986879571857</c:v>
                </c:pt>
                <c:pt idx="20">
                  <c:v>5.6921559000108735</c:v>
                </c:pt>
                <c:pt idx="21">
                  <c:v>5.4271514121630897</c:v>
                </c:pt>
                <c:pt idx="22">
                  <c:v>4.797978121717227</c:v>
                </c:pt>
                <c:pt idx="23">
                  <c:v>4.770707474887808</c:v>
                </c:pt>
                <c:pt idx="24">
                  <c:v>4.7329195048873069</c:v>
                </c:pt>
                <c:pt idx="25">
                  <c:v>4.6846142117157248</c:v>
                </c:pt>
                <c:pt idx="26">
                  <c:v>4.6257915953730624</c:v>
                </c:pt>
                <c:pt idx="27">
                  <c:v>4.5564516558593269</c:v>
                </c:pt>
                <c:pt idx="28">
                  <c:v>4.4765943931745085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4-4748-9C44-E0B2C1881BBD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6.482531582304202</c:v>
                </c:pt>
                <c:pt idx="1">
                  <c:v>7.2114240209467546</c:v>
                </c:pt>
                <c:pt idx="2">
                  <c:v>7.996503419580498</c:v>
                </c:pt>
                <c:pt idx="3">
                  <c:v>8.5537582773146461</c:v>
                </c:pt>
                <c:pt idx="4">
                  <c:v>8.6918604684048137</c:v>
                </c:pt>
                <c:pt idx="5">
                  <c:v>7.111954240362178</c:v>
                </c:pt>
                <c:pt idx="6">
                  <c:v>7.2156761110634458</c:v>
                </c:pt>
                <c:pt idx="7">
                  <c:v>7.557214957499232</c:v>
                </c:pt>
                <c:pt idx="8">
                  <c:v>7.6645835408136564</c:v>
                </c:pt>
                <c:pt idx="9">
                  <c:v>7.7582494846704515</c:v>
                </c:pt>
                <c:pt idx="10">
                  <c:v>7.3308095993477576</c:v>
                </c:pt>
                <c:pt idx="11">
                  <c:v>7.3507193301556457</c:v>
                </c:pt>
                <c:pt idx="12">
                  <c:v>7.2168966732823154</c:v>
                </c:pt>
                <c:pt idx="13">
                  <c:v>6.2674560391303835</c:v>
                </c:pt>
                <c:pt idx="14">
                  <c:v>6.3537887632803738</c:v>
                </c:pt>
                <c:pt idx="15">
                  <c:v>4.8725653729107021</c:v>
                </c:pt>
                <c:pt idx="16">
                  <c:v>4.6831477414696758</c:v>
                </c:pt>
                <c:pt idx="17">
                  <c:v>4.7890605609644687</c:v>
                </c:pt>
                <c:pt idx="18">
                  <c:v>5.0454109690326279</c:v>
                </c:pt>
                <c:pt idx="19">
                  <c:v>4.8738719216770852</c:v>
                </c:pt>
                <c:pt idx="20">
                  <c:v>4.351619448087976</c:v>
                </c:pt>
                <c:pt idx="21">
                  <c:v>4.0371774219994876</c:v>
                </c:pt>
                <c:pt idx="22">
                  <c:v>3.4561817353166981</c:v>
                </c:pt>
                <c:pt idx="23">
                  <c:v>3.4321599356156463</c:v>
                </c:pt>
                <c:pt idx="24">
                  <c:v>3.3996681930770634</c:v>
                </c:pt>
                <c:pt idx="25">
                  <c:v>3.3587065077009433</c:v>
                </c:pt>
                <c:pt idx="26">
                  <c:v>3.309274879487285</c:v>
                </c:pt>
                <c:pt idx="27">
                  <c:v>3.2513733084360918</c:v>
                </c:pt>
                <c:pt idx="28">
                  <c:v>3.1850017945473619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4-4748-9C44-E0B2C1881BBD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2.4169387822865107</c:v>
                </c:pt>
                <c:pt idx="1">
                  <c:v>2.3751564983349076</c:v>
                </c:pt>
                <c:pt idx="2">
                  <c:v>2.5131873005772776</c:v>
                </c:pt>
                <c:pt idx="3">
                  <c:v>2.5033341680029015</c:v>
                </c:pt>
                <c:pt idx="4">
                  <c:v>2.0878128559432247</c:v>
                </c:pt>
                <c:pt idx="5">
                  <c:v>1.8507149521842925</c:v>
                </c:pt>
                <c:pt idx="6">
                  <c:v>1.8023601712115767</c:v>
                </c:pt>
                <c:pt idx="7">
                  <c:v>1.7890300804562689</c:v>
                </c:pt>
                <c:pt idx="8">
                  <c:v>1.7543519288176275</c:v>
                </c:pt>
                <c:pt idx="9">
                  <c:v>1.7760060351395532</c:v>
                </c:pt>
                <c:pt idx="10">
                  <c:v>1.7396214003546313</c:v>
                </c:pt>
                <c:pt idx="11">
                  <c:v>1.7641287212617773</c:v>
                </c:pt>
                <c:pt idx="12">
                  <c:v>1.8055123039005405</c:v>
                </c:pt>
                <c:pt idx="13">
                  <c:v>1.75210067108917</c:v>
                </c:pt>
                <c:pt idx="14">
                  <c:v>1.6875026780574798</c:v>
                </c:pt>
                <c:pt idx="15">
                  <c:v>1.6502757501495604</c:v>
                </c:pt>
                <c:pt idx="16">
                  <c:v>1.5173733812438059</c:v>
                </c:pt>
                <c:pt idx="17">
                  <c:v>1.5664409858266712</c:v>
                </c:pt>
                <c:pt idx="18">
                  <c:v>1.4259672463651067</c:v>
                </c:pt>
                <c:pt idx="19">
                  <c:v>0.99386607284896533</c:v>
                </c:pt>
                <c:pt idx="20">
                  <c:v>0.91001875628458118</c:v>
                </c:pt>
                <c:pt idx="21">
                  <c:v>0.97969853366985615</c:v>
                </c:pt>
                <c:pt idx="22">
                  <c:v>0.88583570082865681</c:v>
                </c:pt>
                <c:pt idx="23">
                  <c:v>0.8834354040519673</c:v>
                </c:pt>
                <c:pt idx="24">
                  <c:v>0.87910303752744456</c:v>
                </c:pt>
                <c:pt idx="25">
                  <c:v>0.87283860125508983</c:v>
                </c:pt>
                <c:pt idx="26">
                  <c:v>0.86464209523490276</c:v>
                </c:pt>
                <c:pt idx="27">
                  <c:v>0.85451351946688403</c:v>
                </c:pt>
                <c:pt idx="28">
                  <c:v>0.8424528739510323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4-4748-9C44-E0B2C1881BBD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1.0280619728242084</c:v>
                </c:pt>
                <c:pt idx="1">
                  <c:v>0.71704708275034867</c:v>
                </c:pt>
                <c:pt idx="2">
                  <c:v>0.68973082999235646</c:v>
                </c:pt>
                <c:pt idx="3">
                  <c:v>0.70464433703455553</c:v>
                </c:pt>
                <c:pt idx="4">
                  <c:v>0.40350376576150793</c:v>
                </c:pt>
                <c:pt idx="5">
                  <c:v>0.22898045160128883</c:v>
                </c:pt>
                <c:pt idx="6">
                  <c:v>0.15576677116755014</c:v>
                </c:pt>
                <c:pt idx="7">
                  <c:v>0.15102355617749177</c:v>
                </c:pt>
                <c:pt idx="8">
                  <c:v>0.13538873923263575</c:v>
                </c:pt>
                <c:pt idx="9">
                  <c:v>0.13947329859854607</c:v>
                </c:pt>
                <c:pt idx="10">
                  <c:v>0.11439075860141487</c:v>
                </c:pt>
                <c:pt idx="11">
                  <c:v>0.1140772166835414</c:v>
                </c:pt>
                <c:pt idx="12">
                  <c:v>9.564153581714234E-2</c:v>
                </c:pt>
                <c:pt idx="13">
                  <c:v>8.9541953442301828E-2</c:v>
                </c:pt>
                <c:pt idx="14">
                  <c:v>8.7616395640347261E-2</c:v>
                </c:pt>
                <c:pt idx="15">
                  <c:v>8.5798447620353352E-2</c:v>
                </c:pt>
                <c:pt idx="16">
                  <c:v>0.2054205277077632</c:v>
                </c:pt>
                <c:pt idx="17">
                  <c:v>0.20411052314001543</c:v>
                </c:pt>
                <c:pt idx="18">
                  <c:v>0.19616358021604588</c:v>
                </c:pt>
                <c:pt idx="19">
                  <c:v>0.15044365154357023</c:v>
                </c:pt>
                <c:pt idx="20">
                  <c:v>0.13870028083248256</c:v>
                </c:pt>
                <c:pt idx="21">
                  <c:v>0.12830465722112117</c:v>
                </c:pt>
                <c:pt idx="22">
                  <c:v>3.2137046961391684E-2</c:v>
                </c:pt>
                <c:pt idx="23">
                  <c:v>3.2043245688382571E-2</c:v>
                </c:pt>
                <c:pt idx="24">
                  <c:v>3.1923653510337102E-2</c:v>
                </c:pt>
                <c:pt idx="25">
                  <c:v>3.1778270427255298E-2</c:v>
                </c:pt>
                <c:pt idx="26">
                  <c:v>3.1607096439137145E-2</c:v>
                </c:pt>
                <c:pt idx="27">
                  <c:v>3.1410131545982642E-2</c:v>
                </c:pt>
                <c:pt idx="28">
                  <c:v>3.1187375747791804E-2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14-4748-9C44-E0B2C1881BBD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0.41463397512030492</c:v>
                </c:pt>
                <c:pt idx="1">
                  <c:v>0.49323772573338964</c:v>
                </c:pt>
                <c:pt idx="2">
                  <c:v>0.61385034814875228</c:v>
                </c:pt>
                <c:pt idx="3">
                  <c:v>0.70408272723998355</c:v>
                </c:pt>
                <c:pt idx="4">
                  <c:v>0.77742648462207353</c:v>
                </c:pt>
                <c:pt idx="5">
                  <c:v>0.8517930734040049</c:v>
                </c:pt>
                <c:pt idx="6">
                  <c:v>0.92455577566591352</c:v>
                </c:pt>
                <c:pt idx="7">
                  <c:v>0.99344427946584335</c:v>
                </c:pt>
                <c:pt idx="8">
                  <c:v>0.99156476703694629</c:v>
                </c:pt>
                <c:pt idx="9">
                  <c:v>1.0050117293116207</c:v>
                </c:pt>
                <c:pt idx="10">
                  <c:v>1.0183179189491189</c:v>
                </c:pt>
                <c:pt idx="11">
                  <c:v>1.0339586351344332</c:v>
                </c:pt>
                <c:pt idx="12">
                  <c:v>0.68880245091440362</c:v>
                </c:pt>
                <c:pt idx="13">
                  <c:v>0.66869179160711611</c:v>
                </c:pt>
                <c:pt idx="14">
                  <c:v>0.65794143565511376</c:v>
                </c:pt>
                <c:pt idx="15">
                  <c:v>0.6469164954853055</c:v>
                </c:pt>
                <c:pt idx="16">
                  <c:v>0.63857037625712021</c:v>
                </c:pt>
                <c:pt idx="17">
                  <c:v>0.68783080469618674</c:v>
                </c:pt>
                <c:pt idx="18">
                  <c:v>0.65993913327332632</c:v>
                </c:pt>
                <c:pt idx="19">
                  <c:v>0.5057386910375492</c:v>
                </c:pt>
                <c:pt idx="20">
                  <c:v>0.46983956658070869</c:v>
                </c:pt>
                <c:pt idx="21">
                  <c:v>0.4445243483595151</c:v>
                </c:pt>
                <c:pt idx="22">
                  <c:v>0.43733257549719295</c:v>
                </c:pt>
                <c:pt idx="23">
                  <c:v>0.43534771338514122</c:v>
                </c:pt>
                <c:pt idx="24">
                  <c:v>0.43270270267710176</c:v>
                </c:pt>
                <c:pt idx="25">
                  <c:v>0.42939754337307473</c:v>
                </c:pt>
                <c:pt idx="26">
                  <c:v>0.42543223547306031</c:v>
                </c:pt>
                <c:pt idx="27">
                  <c:v>0.42080677897705826</c:v>
                </c:pt>
                <c:pt idx="28">
                  <c:v>0.41552117388506887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14-4748-9C44-E0B2C1881BBD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0.11093014254386833</c:v>
                </c:pt>
                <c:pt idx="1">
                  <c:v>0.12458808635419646</c:v>
                </c:pt>
                <c:pt idx="2">
                  <c:v>0.13516402850587036</c:v>
                </c:pt>
                <c:pt idx="3">
                  <c:v>0.14500758695387631</c:v>
                </c:pt>
                <c:pt idx="4">
                  <c:v>0.15488479231166091</c:v>
                </c:pt>
                <c:pt idx="5">
                  <c:v>0.16336275226883556</c:v>
                </c:pt>
                <c:pt idx="6">
                  <c:v>0.1723592888721697</c:v>
                </c:pt>
                <c:pt idx="7">
                  <c:v>0.18070413928712892</c:v>
                </c:pt>
                <c:pt idx="8">
                  <c:v>0.1913576937922265</c:v>
                </c:pt>
                <c:pt idx="9">
                  <c:v>0.20337131945045878</c:v>
                </c:pt>
                <c:pt idx="10">
                  <c:v>0.18925195249059759</c:v>
                </c:pt>
                <c:pt idx="11">
                  <c:v>0.19354737459560331</c:v>
                </c:pt>
                <c:pt idx="12">
                  <c:v>0.19790288725227032</c:v>
                </c:pt>
                <c:pt idx="13">
                  <c:v>0.21950670796369134</c:v>
                </c:pt>
                <c:pt idx="14">
                  <c:v>0.21010261864799304</c:v>
                </c:pt>
                <c:pt idx="15">
                  <c:v>0.20050410630805973</c:v>
                </c:pt>
                <c:pt idx="16">
                  <c:v>0.1847912595873297</c:v>
                </c:pt>
                <c:pt idx="17">
                  <c:v>0.17631908160489382</c:v>
                </c:pt>
                <c:pt idx="18">
                  <c:v>0.15920150474338696</c:v>
                </c:pt>
                <c:pt idx="19">
                  <c:v>0.14290952795589054</c:v>
                </c:pt>
                <c:pt idx="20">
                  <c:v>0.12864100650869259</c:v>
                </c:pt>
                <c:pt idx="21">
                  <c:v>0.11634616143981159</c:v>
                </c:pt>
                <c:pt idx="22">
                  <c:v>0.10050278702161472</c:v>
                </c:pt>
                <c:pt idx="23">
                  <c:v>9.9724090715919422E-2</c:v>
                </c:pt>
                <c:pt idx="24">
                  <c:v>9.8706699146060312E-2</c:v>
                </c:pt>
                <c:pt idx="25">
                  <c:v>9.7450612312037457E-2</c:v>
                </c:pt>
                <c:pt idx="26">
                  <c:v>9.595583021385079E-2</c:v>
                </c:pt>
                <c:pt idx="27">
                  <c:v>9.4222352851500324E-2</c:v>
                </c:pt>
                <c:pt idx="28">
                  <c:v>9.2250180224986059E-2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14-4748-9C44-E0B2C1881BBD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2.1378478275722941</c:v>
                </c:pt>
                <c:pt idx="1">
                  <c:v>2.5298897891365133</c:v>
                </c:pt>
                <c:pt idx="2">
                  <c:v>3.0996809708553368</c:v>
                </c:pt>
                <c:pt idx="3">
                  <c:v>3.4918056837936953</c:v>
                </c:pt>
                <c:pt idx="4">
                  <c:v>3.8528312477914004</c:v>
                </c:pt>
                <c:pt idx="5">
                  <c:v>4.2537549788434186</c:v>
                </c:pt>
                <c:pt idx="6">
                  <c:v>4.5307130090169663</c:v>
                </c:pt>
                <c:pt idx="7">
                  <c:v>4.816226504750265</c:v>
                </c:pt>
                <c:pt idx="8">
                  <c:v>4.7493824524218979</c:v>
                </c:pt>
                <c:pt idx="9">
                  <c:v>4.6843012337755141</c:v>
                </c:pt>
                <c:pt idx="10">
                  <c:v>4.6356718903859679</c:v>
                </c:pt>
                <c:pt idx="11">
                  <c:v>4.5295086474216681</c:v>
                </c:pt>
                <c:pt idx="12">
                  <c:v>2.4367902402236852</c:v>
                </c:pt>
                <c:pt idx="13">
                  <c:v>2.2593033144229051</c:v>
                </c:pt>
                <c:pt idx="14">
                  <c:v>2.1704053988498995</c:v>
                </c:pt>
                <c:pt idx="15">
                  <c:v>2.0922383265985229</c:v>
                </c:pt>
                <c:pt idx="16">
                  <c:v>2.0486367288987437</c:v>
                </c:pt>
                <c:pt idx="17">
                  <c:v>2.2204952562438494</c:v>
                </c:pt>
                <c:pt idx="18">
                  <c:v>2.1096764961855303</c:v>
                </c:pt>
                <c:pt idx="19">
                  <c:v>1.6628116304086746</c:v>
                </c:pt>
                <c:pt idx="20">
                  <c:v>1.5194080107242953</c:v>
                </c:pt>
                <c:pt idx="21">
                  <c:v>1.4528115256279939</c:v>
                </c:pt>
                <c:pt idx="22">
                  <c:v>1.437866746944845</c:v>
                </c:pt>
                <c:pt idx="23">
                  <c:v>1.4324319357367956</c:v>
                </c:pt>
                <c:pt idx="24">
                  <c:v>1.4249590824565621</c:v>
                </c:pt>
                <c:pt idx="25">
                  <c:v>1.4154481871041467</c:v>
                </c:pt>
                <c:pt idx="26">
                  <c:v>1.4038992496795413</c:v>
                </c:pt>
                <c:pt idx="27">
                  <c:v>1.3903122701827502</c:v>
                </c:pt>
                <c:pt idx="28">
                  <c:v>1.3746872486137733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14-4748-9C44-E0B2C1881BBD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0.70582261747304564</c:v>
                </c:pt>
                <c:pt idx="1">
                  <c:v>0.76753002206593879</c:v>
                </c:pt>
                <c:pt idx="2">
                  <c:v>0.82346968564933642</c:v>
                </c:pt>
                <c:pt idx="3">
                  <c:v>0.86747665947274455</c:v>
                </c:pt>
                <c:pt idx="4">
                  <c:v>0.9092751678797093</c:v>
                </c:pt>
                <c:pt idx="5">
                  <c:v>0.90789506985152979</c:v>
                </c:pt>
                <c:pt idx="6">
                  <c:v>0.94332755878742147</c:v>
                </c:pt>
                <c:pt idx="7">
                  <c:v>0.97831255280097973</c:v>
                </c:pt>
                <c:pt idx="8">
                  <c:v>0.9919485454793292</c:v>
                </c:pt>
                <c:pt idx="9">
                  <c:v>1.0100912288626374</c:v>
                </c:pt>
                <c:pt idx="10">
                  <c:v>1.0225507817786477</c:v>
                </c:pt>
                <c:pt idx="11">
                  <c:v>1.0298207619465074</c:v>
                </c:pt>
                <c:pt idx="12">
                  <c:v>0.93466016257910933</c:v>
                </c:pt>
                <c:pt idx="13">
                  <c:v>0.92442211448186218</c:v>
                </c:pt>
                <c:pt idx="14">
                  <c:v>0.93192409700462919</c:v>
                </c:pt>
                <c:pt idx="15">
                  <c:v>0.94000423694921309</c:v>
                </c:pt>
                <c:pt idx="16">
                  <c:v>0.92045186782051436</c:v>
                </c:pt>
                <c:pt idx="17">
                  <c:v>0.92718030666426365</c:v>
                </c:pt>
                <c:pt idx="18">
                  <c:v>0.85558101965532118</c:v>
                </c:pt>
                <c:pt idx="19">
                  <c:v>0.72450402282710158</c:v>
                </c:pt>
                <c:pt idx="20">
                  <c:v>0.68449433424162121</c:v>
                </c:pt>
                <c:pt idx="21">
                  <c:v>0.65789389028769141</c:v>
                </c:pt>
                <c:pt idx="22">
                  <c:v>0.51981476106810054</c:v>
                </c:pt>
                <c:pt idx="23">
                  <c:v>0.51713787206710948</c:v>
                </c:pt>
                <c:pt idx="24">
                  <c:v>0.51344747579759875</c:v>
                </c:pt>
                <c:pt idx="25">
                  <c:v>0.50874357225957001</c:v>
                </c:pt>
                <c:pt idx="26">
                  <c:v>0.50302616145302381</c:v>
                </c:pt>
                <c:pt idx="27">
                  <c:v>0.49629524337795899</c:v>
                </c:pt>
                <c:pt idx="28">
                  <c:v>0.48855081803437461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C14-4748-9C44-E0B2C1881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#,##0.0;\-#,##0.0;\-;@</c:formatCode>
                <c:ptCount val="9"/>
                <c:pt idx="0">
                  <c:v>10.201966540662339</c:v>
                </c:pt>
                <c:pt idx="1">
                  <c:v>1.1093046548465391</c:v>
                </c:pt>
                <c:pt idx="2">
                  <c:v>2.5196237940196688</c:v>
                </c:pt>
                <c:pt idx="3">
                  <c:v>0.27206565545449551</c:v>
                </c:pt>
                <c:pt idx="5">
                  <c:v>2.1318722331184898</c:v>
                </c:pt>
                <c:pt idx="6">
                  <c:v>1.0277536974533684E-4</c:v>
                </c:pt>
                <c:pt idx="7">
                  <c:v>0.15696651672198977</c:v>
                </c:pt>
                <c:pt idx="8">
                  <c:v>0.97673795019118925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7-4C1C-AA18-1B8B7019E0E6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#,##0.0;\-#,##0.0;\-;@</c:formatCode>
                <c:ptCount val="9"/>
                <c:pt idx="0">
                  <c:v>0.29554693976200336</c:v>
                </c:pt>
                <c:pt idx="1">
                  <c:v>4.4306941094130366E-2</c:v>
                </c:pt>
                <c:pt idx="2">
                  <c:v>0</c:v>
                </c:pt>
                <c:pt idx="3">
                  <c:v>1.7411444948117372E-4</c:v>
                </c:pt>
                <c:pt idx="5">
                  <c:v>1.992326299091252</c:v>
                </c:pt>
                <c:pt idx="6">
                  <c:v>6.259389533378043E-2</c:v>
                </c:pt>
                <c:pt idx="7">
                  <c:v>1.6421817042287465E-5</c:v>
                </c:pt>
                <c:pt idx="8">
                  <c:v>3.5987026433434858E-3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7-4C1C-AA18-1B8B7019E0E6}"/>
            </c:ext>
          </c:extLst>
        </c:ser>
        <c:ser>
          <c:idx val="9"/>
          <c:order val="2"/>
          <c:tx>
            <c:v>Electronics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9"/>
              <c:pt idx="0">
                <c:v>Peak A</c:v>
              </c:pt>
              <c:pt idx="1">
                <c:v>Peak B</c:v>
              </c:pt>
              <c:pt idx="2">
                <c:v>Peak C</c:v>
              </c:pt>
              <c:pt idx="3">
                <c:v>Peak D</c:v>
              </c:pt>
              <c:pt idx="4">
                <c:v> </c:v>
              </c:pt>
              <c:pt idx="5">
                <c:v>Other A</c:v>
              </c:pt>
              <c:pt idx="6">
                <c:v>Other B</c:v>
              </c:pt>
              <c:pt idx="7">
                <c:v>Other C</c:v>
              </c:pt>
              <c:pt idx="8">
                <c:v>Other D</c:v>
              </c:pt>
            </c:strLit>
          </c:cat>
          <c:val>
            <c:numRef>
              <c:f>{}</c:f>
            </c:numRef>
          </c:val>
          <c:extLst>
            <c:ext xmlns:c16="http://schemas.microsoft.com/office/drawing/2014/chart" uri="{C3380CC4-5D6E-409C-BE32-E72D297353CC}">
              <c16:uniqueId val="{00000002-EA87-4C1C-AA18-1B8B7019E0E6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#,##0.0;\-#,##0.0;\-;@</c:formatCode>
                <c:ptCount val="9"/>
                <c:pt idx="0">
                  <c:v>12.085126673386258</c:v>
                </c:pt>
                <c:pt idx="1">
                  <c:v>0.68286078613100976</c:v>
                </c:pt>
                <c:pt idx="2">
                  <c:v>2.648426402283711</c:v>
                </c:pt>
                <c:pt idx="3">
                  <c:v>0.68062624323614829</c:v>
                </c:pt>
                <c:pt idx="5">
                  <c:v>0.40326005069735454</c:v>
                </c:pt>
                <c:pt idx="6">
                  <c:v>0</c:v>
                </c:pt>
                <c:pt idx="7">
                  <c:v>2.8419413034264731E-2</c:v>
                </c:pt>
                <c:pt idx="8">
                  <c:v>6.6659900979944217E-2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87-4C1C-AA18-1B8B7019E0E6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#,##0.0;\-#,##0.0;\-;@</c:formatCode>
                <c:ptCount val="9"/>
                <c:pt idx="0">
                  <c:v>1.2326079260290494</c:v>
                </c:pt>
                <c:pt idx="1">
                  <c:v>4.5576384449445128E-3</c:v>
                </c:pt>
                <c:pt idx="2">
                  <c:v>7.3825901133298547E-3</c:v>
                </c:pt>
                <c:pt idx="3">
                  <c:v>0.48574776671064035</c:v>
                </c:pt>
                <c:pt idx="5">
                  <c:v>11.708392896431686</c:v>
                </c:pt>
                <c:pt idx="6">
                  <c:v>0.51276335585945498</c:v>
                </c:pt>
                <c:pt idx="7">
                  <c:v>1.7938518990358523</c:v>
                </c:pt>
                <c:pt idx="8">
                  <c:v>3.1747455645124449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87-4C1C-AA18-1B8B7019E0E6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#,##0.0;\-#,##0.0;\-;@</c:formatCode>
                <c:ptCount val="9"/>
                <c:pt idx="0">
                  <c:v>15.085794652722536</c:v>
                </c:pt>
                <c:pt idx="1">
                  <c:v>1.9912431049430157</c:v>
                </c:pt>
                <c:pt idx="2">
                  <c:v>5.9618193334479894</c:v>
                </c:pt>
                <c:pt idx="3">
                  <c:v>27.478438087143932</c:v>
                </c:pt>
                <c:pt idx="5">
                  <c:v>0</c:v>
                </c:pt>
                <c:pt idx="6">
                  <c:v>0</c:v>
                </c:pt>
                <c:pt idx="7">
                  <c:v>0.1147904370890374</c:v>
                </c:pt>
                <c:pt idx="8">
                  <c:v>0.35529368199337441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87-4C1C-AA18-1B8B7019E0E6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#,##0.0;\-#,##0.0;\-;@</c:formatCode>
                <c:ptCount val="9"/>
                <c:pt idx="0">
                  <c:v>1.1972046337575069</c:v>
                </c:pt>
                <c:pt idx="1">
                  <c:v>2.7429756720466805</c:v>
                </c:pt>
                <c:pt idx="2">
                  <c:v>0.41413119200231213</c:v>
                </c:pt>
                <c:pt idx="3">
                  <c:v>0.49360372056210544</c:v>
                </c:pt>
                <c:pt idx="5">
                  <c:v>9.7608335017718488</c:v>
                </c:pt>
                <c:pt idx="6">
                  <c:v>2.8303429929919228</c:v>
                </c:pt>
                <c:pt idx="7">
                  <c:v>5.3370445342615071E-2</c:v>
                </c:pt>
                <c:pt idx="8">
                  <c:v>2.3525755305018774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87-4C1C-AA18-1B8B7019E0E6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#,##0.0;\-#,##0.0;\-;@</c:formatCode>
                <c:ptCount val="9"/>
                <c:pt idx="0">
                  <c:v>2.9261149931296289</c:v>
                </c:pt>
                <c:pt idx="1">
                  <c:v>22.012519980416634</c:v>
                </c:pt>
                <c:pt idx="2">
                  <c:v>0.83795051527779219</c:v>
                </c:pt>
                <c:pt idx="3">
                  <c:v>0.76366182563438989</c:v>
                </c:pt>
                <c:pt idx="5">
                  <c:v>75.539541687610139</c:v>
                </c:pt>
                <c:pt idx="6">
                  <c:v>5.9642559485684252</c:v>
                </c:pt>
                <c:pt idx="7">
                  <c:v>0.28250413027961463</c:v>
                </c:pt>
                <c:pt idx="8">
                  <c:v>2.1408030873063173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87-4C1C-AA18-1B8B7019E0E6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#,##0.0;\-#,##0.0;\-;@</c:formatCode>
                <c:ptCount val="9"/>
                <c:pt idx="0">
                  <c:v>44.847914439491362</c:v>
                </c:pt>
                <c:pt idx="1">
                  <c:v>6.0470755184043812</c:v>
                </c:pt>
                <c:pt idx="2">
                  <c:v>0.58431438855344875</c:v>
                </c:pt>
                <c:pt idx="3">
                  <c:v>4.0648226141818053</c:v>
                </c:pt>
                <c:pt idx="5">
                  <c:v>14.428790806974256</c:v>
                </c:pt>
                <c:pt idx="6">
                  <c:v>4.380867805415997E-3</c:v>
                </c:pt>
                <c:pt idx="7">
                  <c:v>6.0348584350338276E-2</c:v>
                </c:pt>
                <c:pt idx="8">
                  <c:v>0.31007359307995352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87-4C1C-AA18-1B8B7019E0E6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#,##0.0;\-#,##0.0;\-;@</c:formatCode>
                <c:ptCount val="9"/>
                <c:pt idx="0">
                  <c:v>2.1858333409030739</c:v>
                </c:pt>
                <c:pt idx="1">
                  <c:v>0.30145989955082464</c:v>
                </c:pt>
                <c:pt idx="2">
                  <c:v>0.18201716804134618</c:v>
                </c:pt>
                <c:pt idx="3">
                  <c:v>0.31517177549563813</c:v>
                </c:pt>
                <c:pt idx="5">
                  <c:v>11.786618390896367</c:v>
                </c:pt>
                <c:pt idx="6">
                  <c:v>0.51425090238394255</c:v>
                </c:pt>
                <c:pt idx="7">
                  <c:v>0.80650904255269673</c:v>
                </c:pt>
                <c:pt idx="8">
                  <c:v>4.2298913585222246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87-4C1C-AA18-1B8B7019E0E6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#,##0.0;\-#,##0.0;\-;@</c:formatCode>
                <c:ptCount val="9"/>
                <c:pt idx="0">
                  <c:v>109.17907157148814</c:v>
                </c:pt>
                <c:pt idx="1">
                  <c:v>9.9880401314646701</c:v>
                </c:pt>
                <c:pt idx="2">
                  <c:v>2.8743174816867199</c:v>
                </c:pt>
                <c:pt idx="3">
                  <c:v>26.837820857621303</c:v>
                </c:pt>
                <c:pt idx="5">
                  <c:v>19.623079527484187</c:v>
                </c:pt>
                <c:pt idx="6">
                  <c:v>8.3453305561123375E-2</c:v>
                </c:pt>
                <c:pt idx="7">
                  <c:v>0.81971394617936977</c:v>
                </c:pt>
                <c:pt idx="8">
                  <c:v>4.6034894626984402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87-4C1C-AA18-1B8B7019E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D68BD3-4234-41B5-B90C-222DE1F13E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93BC126-6ACF-435F-B2FA-E3FD779C9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65C818-FA3E-4A1B-9F9D-944CC7D0741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2F418-CC2C-4132-A4B5-A5B5D6252C9E}">
  <sheetPr codeName="Sheet12"/>
  <dimension ref="B23:AG155"/>
  <sheetViews>
    <sheetView tabSelected="1" topLeftCell="Q79" zoomScale="75" zoomScaleNormal="75" workbookViewId="0">
      <selection activeCell="AG129" sqref="AG129"/>
    </sheetView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  <col min="33" max="33" width="16.5703125" bestFit="1" customWidth="1"/>
  </cols>
  <sheetData>
    <row r="23" spans="2:31" x14ac:dyDescent="0.25">
      <c r="B23" s="1" t="s">
        <v>9</v>
      </c>
    </row>
    <row r="24" spans="2:31" x14ac:dyDescent="0.25">
      <c r="B24" s="2" t="s">
        <v>0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">
        <v>1</v>
      </c>
      <c r="C25" s="5">
        <v>5.4719554833280872</v>
      </c>
      <c r="D25" s="5">
        <v>6.4645028242475044</v>
      </c>
      <c r="E25" s="5">
        <v>7.4858500328033353</v>
      </c>
      <c r="F25" s="5">
        <v>8.5169658900591987</v>
      </c>
      <c r="G25" s="5">
        <v>9.4731469210684107</v>
      </c>
      <c r="H25" s="5">
        <v>10.386910092854245</v>
      </c>
      <c r="I25" s="5">
        <v>11.35253970612556</v>
      </c>
      <c r="J25" s="5">
        <v>11.926881659331331</v>
      </c>
      <c r="K25" s="5">
        <v>12.113929241703707</v>
      </c>
      <c r="L25" s="5">
        <v>12.539871046173484</v>
      </c>
      <c r="M25" s="5">
        <v>11.979244799182419</v>
      </c>
      <c r="N25" s="5">
        <v>11.902402217701066</v>
      </c>
      <c r="O25" s="5">
        <v>9.267409845102911</v>
      </c>
      <c r="P25" s="5">
        <v>8.4369469647268041</v>
      </c>
      <c r="Q25" s="5">
        <v>8.0819825687245963</v>
      </c>
      <c r="R25" s="5">
        <v>7.8129576719616791</v>
      </c>
      <c r="S25" s="5">
        <v>7.706329693722755</v>
      </c>
      <c r="T25" s="5">
        <v>8.2603495497216031</v>
      </c>
      <c r="U25" s="5">
        <v>7.7965929653212269</v>
      </c>
      <c r="V25" s="5">
        <v>6.5290986879571857</v>
      </c>
      <c r="W25" s="5">
        <v>5.6921559000108735</v>
      </c>
      <c r="X25" s="5">
        <v>5.4271514121630897</v>
      </c>
      <c r="Y25" s="5">
        <v>4.797978121717227</v>
      </c>
      <c r="Z25" s="5">
        <v>4.770707474887808</v>
      </c>
      <c r="AA25" s="5">
        <v>4.7329195048873069</v>
      </c>
      <c r="AB25" s="5">
        <v>4.6846142117157248</v>
      </c>
      <c r="AC25" s="5">
        <v>4.6257915953730624</v>
      </c>
      <c r="AD25" s="5">
        <v>4.5564516558593269</v>
      </c>
      <c r="AE25" s="5">
        <v>4.4765943931745085</v>
      </c>
    </row>
    <row r="26" spans="2:31" x14ac:dyDescent="0.25">
      <c r="B26" s="4" t="s">
        <v>2</v>
      </c>
      <c r="C26" s="5">
        <v>6.482531582304202</v>
      </c>
      <c r="D26" s="5">
        <v>7.2114240209467546</v>
      </c>
      <c r="E26" s="5">
        <v>7.996503419580498</v>
      </c>
      <c r="F26" s="5">
        <v>8.5537582773146461</v>
      </c>
      <c r="G26" s="5">
        <v>8.6918604684048137</v>
      </c>
      <c r="H26" s="5">
        <v>7.111954240362178</v>
      </c>
      <c r="I26" s="5">
        <v>7.2156761110634458</v>
      </c>
      <c r="J26" s="5">
        <v>7.557214957499232</v>
      </c>
      <c r="K26" s="5">
        <v>7.6645835408136564</v>
      </c>
      <c r="L26" s="5">
        <v>7.7582494846704515</v>
      </c>
      <c r="M26" s="5">
        <v>7.3308095993477576</v>
      </c>
      <c r="N26" s="5">
        <v>7.3507193301556457</v>
      </c>
      <c r="O26" s="5">
        <v>7.2168966732823154</v>
      </c>
      <c r="P26" s="5">
        <v>6.2674560391303835</v>
      </c>
      <c r="Q26" s="5">
        <v>6.3537887632803738</v>
      </c>
      <c r="R26" s="5">
        <v>4.8725653729107021</v>
      </c>
      <c r="S26" s="5">
        <v>4.6831477414696758</v>
      </c>
      <c r="T26" s="5">
        <v>4.7890605609644687</v>
      </c>
      <c r="U26" s="5">
        <v>5.0454109690326279</v>
      </c>
      <c r="V26" s="5">
        <v>4.8738719216770852</v>
      </c>
      <c r="W26" s="5">
        <v>4.351619448087976</v>
      </c>
      <c r="X26" s="5">
        <v>4.0371774219994876</v>
      </c>
      <c r="Y26" s="5">
        <v>3.4561817353166981</v>
      </c>
      <c r="Z26" s="5">
        <v>3.4321599356156463</v>
      </c>
      <c r="AA26" s="5">
        <v>3.3996681930770634</v>
      </c>
      <c r="AB26" s="5">
        <v>3.3587065077009433</v>
      </c>
      <c r="AC26" s="5">
        <v>3.309274879487285</v>
      </c>
      <c r="AD26" s="5">
        <v>3.2513733084360918</v>
      </c>
      <c r="AE26" s="5">
        <v>3.1850017945473619</v>
      </c>
    </row>
    <row r="27" spans="2:31" x14ac:dyDescent="0.25">
      <c r="B27" s="4" t="s">
        <v>3</v>
      </c>
      <c r="C27" s="5">
        <v>2.4169387822865107</v>
      </c>
      <c r="D27" s="5">
        <v>2.3751564983349076</v>
      </c>
      <c r="E27" s="5">
        <v>2.5131873005772776</v>
      </c>
      <c r="F27" s="5">
        <v>2.5033341680029015</v>
      </c>
      <c r="G27" s="5">
        <v>2.0878128559432247</v>
      </c>
      <c r="H27" s="5">
        <v>1.8507149521842925</v>
      </c>
      <c r="I27" s="5">
        <v>1.8023601712115767</v>
      </c>
      <c r="J27" s="5">
        <v>1.7890300804562689</v>
      </c>
      <c r="K27" s="5">
        <v>1.7543519288176275</v>
      </c>
      <c r="L27" s="5">
        <v>1.7760060351395532</v>
      </c>
      <c r="M27" s="5">
        <v>1.7396214003546313</v>
      </c>
      <c r="N27" s="5">
        <v>1.7641287212617773</v>
      </c>
      <c r="O27" s="5">
        <v>1.8055123039005405</v>
      </c>
      <c r="P27" s="5">
        <v>1.75210067108917</v>
      </c>
      <c r="Q27" s="5">
        <v>1.6875026780574798</v>
      </c>
      <c r="R27" s="5">
        <v>1.6502757501495604</v>
      </c>
      <c r="S27" s="5">
        <v>1.5173733812438059</v>
      </c>
      <c r="T27" s="5">
        <v>1.5664409858266712</v>
      </c>
      <c r="U27" s="5">
        <v>1.4259672463651067</v>
      </c>
      <c r="V27" s="5">
        <v>0.99386607284896533</v>
      </c>
      <c r="W27" s="5">
        <v>0.91001875628458118</v>
      </c>
      <c r="X27" s="5">
        <v>0.97969853366985615</v>
      </c>
      <c r="Y27" s="5">
        <v>0.88583570082865681</v>
      </c>
      <c r="Z27" s="5">
        <v>0.8834354040519673</v>
      </c>
      <c r="AA27" s="5">
        <v>0.87910303752744456</v>
      </c>
      <c r="AB27" s="5">
        <v>0.87283860125508983</v>
      </c>
      <c r="AC27" s="5">
        <v>0.86464209523490276</v>
      </c>
      <c r="AD27" s="5">
        <v>0.85451351946688403</v>
      </c>
      <c r="AE27" s="5">
        <v>0.8424528739510323</v>
      </c>
    </row>
    <row r="28" spans="2:31" x14ac:dyDescent="0.25">
      <c r="B28" s="4" t="s">
        <v>5</v>
      </c>
      <c r="C28" s="5">
        <v>1.0280619728242084</v>
      </c>
      <c r="D28" s="5">
        <v>0.71704708275034867</v>
      </c>
      <c r="E28" s="5">
        <v>0.68973082999235646</v>
      </c>
      <c r="F28" s="5">
        <v>0.70464433703455553</v>
      </c>
      <c r="G28" s="5">
        <v>0.40350376576150793</v>
      </c>
      <c r="H28" s="5">
        <v>0.22898045160128883</v>
      </c>
      <c r="I28" s="5">
        <v>0.15576677116755014</v>
      </c>
      <c r="J28" s="5">
        <v>0.15102355617749177</v>
      </c>
      <c r="K28" s="5">
        <v>0.13538873923263575</v>
      </c>
      <c r="L28" s="5">
        <v>0.13947329859854607</v>
      </c>
      <c r="M28" s="5">
        <v>0.11439075860141487</v>
      </c>
      <c r="N28" s="5">
        <v>0.1140772166835414</v>
      </c>
      <c r="O28" s="5">
        <v>9.564153581714234E-2</v>
      </c>
      <c r="P28" s="5">
        <v>8.9541953442301828E-2</v>
      </c>
      <c r="Q28" s="5">
        <v>8.7616395640347261E-2</v>
      </c>
      <c r="R28" s="5">
        <v>8.5798447620353352E-2</v>
      </c>
      <c r="S28" s="5">
        <v>0.2054205277077632</v>
      </c>
      <c r="T28" s="5">
        <v>0.20411052314001543</v>
      </c>
      <c r="U28" s="5">
        <v>0.19616358021604588</v>
      </c>
      <c r="V28" s="5">
        <v>0.15044365154357023</v>
      </c>
      <c r="W28" s="5">
        <v>0.13870028083248256</v>
      </c>
      <c r="X28" s="5">
        <v>0.12830465722112117</v>
      </c>
      <c r="Y28" s="5">
        <v>3.2137046961391684E-2</v>
      </c>
      <c r="Z28" s="5">
        <v>3.2043245688382571E-2</v>
      </c>
      <c r="AA28" s="5">
        <v>3.1923653510337102E-2</v>
      </c>
      <c r="AB28" s="5">
        <v>3.1778270427255298E-2</v>
      </c>
      <c r="AC28" s="5">
        <v>3.1607096439137145E-2</v>
      </c>
      <c r="AD28" s="5">
        <v>3.1410131545982642E-2</v>
      </c>
      <c r="AE28" s="5">
        <v>3.1187375747791804E-2</v>
      </c>
    </row>
    <row r="29" spans="2:31" x14ac:dyDescent="0.25">
      <c r="B29" s="4" t="s">
        <v>4</v>
      </c>
      <c r="C29" s="5">
        <v>0.41463397512030492</v>
      </c>
      <c r="D29" s="5">
        <v>0.49323772573338964</v>
      </c>
      <c r="E29" s="5">
        <v>0.61385034814875228</v>
      </c>
      <c r="F29" s="5">
        <v>0.70408272723998355</v>
      </c>
      <c r="G29" s="5">
        <v>0.77742648462207353</v>
      </c>
      <c r="H29" s="5">
        <v>0.8517930734040049</v>
      </c>
      <c r="I29" s="5">
        <v>0.92455577566591352</v>
      </c>
      <c r="J29" s="5">
        <v>0.99344427946584335</v>
      </c>
      <c r="K29" s="5">
        <v>0.99156476703694629</v>
      </c>
      <c r="L29" s="5">
        <v>1.0050117293116207</v>
      </c>
      <c r="M29" s="5">
        <v>1.0183179189491189</v>
      </c>
      <c r="N29" s="5">
        <v>1.0339586351344332</v>
      </c>
      <c r="O29" s="5">
        <v>0.68880245091440362</v>
      </c>
      <c r="P29" s="5">
        <v>0.66869179160711611</v>
      </c>
      <c r="Q29" s="5">
        <v>0.65794143565511376</v>
      </c>
      <c r="R29" s="5">
        <v>0.6469164954853055</v>
      </c>
      <c r="S29" s="5">
        <v>0.63857037625712021</v>
      </c>
      <c r="T29" s="5">
        <v>0.68783080469618674</v>
      </c>
      <c r="U29" s="5">
        <v>0.65993913327332632</v>
      </c>
      <c r="V29" s="5">
        <v>0.5057386910375492</v>
      </c>
      <c r="W29" s="5">
        <v>0.46983956658070869</v>
      </c>
      <c r="X29" s="5">
        <v>0.4445243483595151</v>
      </c>
      <c r="Y29" s="5">
        <v>0.43733257549719295</v>
      </c>
      <c r="Z29" s="5">
        <v>0.43534771338514122</v>
      </c>
      <c r="AA29" s="5">
        <v>0.43270270267710176</v>
      </c>
      <c r="AB29" s="5">
        <v>0.42939754337307473</v>
      </c>
      <c r="AC29" s="5">
        <v>0.42543223547306031</v>
      </c>
      <c r="AD29" s="5">
        <v>0.42080677897705826</v>
      </c>
      <c r="AE29" s="5">
        <v>0.41552117388506887</v>
      </c>
    </row>
    <row r="30" spans="2:31" x14ac:dyDescent="0.25">
      <c r="B30" s="4" t="s">
        <v>7</v>
      </c>
      <c r="C30" s="5">
        <v>0.11093014254386833</v>
      </c>
      <c r="D30" s="5">
        <v>0.12458808635419646</v>
      </c>
      <c r="E30" s="5">
        <v>0.13516402850587036</v>
      </c>
      <c r="F30" s="5">
        <v>0.14500758695387631</v>
      </c>
      <c r="G30" s="5">
        <v>0.15488479231166091</v>
      </c>
      <c r="H30" s="5">
        <v>0.16336275226883556</v>
      </c>
      <c r="I30" s="5">
        <v>0.1723592888721697</v>
      </c>
      <c r="J30" s="5">
        <v>0.18070413928712892</v>
      </c>
      <c r="K30" s="5">
        <v>0.1913576937922265</v>
      </c>
      <c r="L30" s="5">
        <v>0.20337131945045878</v>
      </c>
      <c r="M30" s="5">
        <v>0.18925195249059759</v>
      </c>
      <c r="N30" s="5">
        <v>0.19354737459560331</v>
      </c>
      <c r="O30" s="5">
        <v>0.19790288725227032</v>
      </c>
      <c r="P30" s="5">
        <v>0.21950670796369134</v>
      </c>
      <c r="Q30" s="5">
        <v>0.21010261864799304</v>
      </c>
      <c r="R30" s="5">
        <v>0.20050410630805973</v>
      </c>
      <c r="S30" s="5">
        <v>0.1847912595873297</v>
      </c>
      <c r="T30" s="5">
        <v>0.17631908160489382</v>
      </c>
      <c r="U30" s="5">
        <v>0.15920150474338696</v>
      </c>
      <c r="V30" s="5">
        <v>0.14290952795589054</v>
      </c>
      <c r="W30" s="5">
        <v>0.12864100650869259</v>
      </c>
      <c r="X30" s="5">
        <v>0.11634616143981159</v>
      </c>
      <c r="Y30" s="5">
        <v>0.10050278702161472</v>
      </c>
      <c r="Z30" s="5">
        <v>9.9724090715919422E-2</v>
      </c>
      <c r="AA30" s="5">
        <v>9.8706699146060312E-2</v>
      </c>
      <c r="AB30" s="5">
        <v>9.7450612312037457E-2</v>
      </c>
      <c r="AC30" s="5">
        <v>9.595583021385079E-2</v>
      </c>
      <c r="AD30" s="5">
        <v>9.4222352851500324E-2</v>
      </c>
      <c r="AE30" s="5">
        <v>9.2250180224986059E-2</v>
      </c>
    </row>
    <row r="31" spans="2:31" x14ac:dyDescent="0.25">
      <c r="B31" s="4" t="s">
        <v>6</v>
      </c>
      <c r="C31" s="5">
        <v>2.1378478275722941</v>
      </c>
      <c r="D31" s="5">
        <v>2.5298897891365133</v>
      </c>
      <c r="E31" s="5">
        <v>3.0996809708553368</v>
      </c>
      <c r="F31" s="5">
        <v>3.4918056837936953</v>
      </c>
      <c r="G31" s="5">
        <v>3.8528312477914004</v>
      </c>
      <c r="H31" s="5">
        <v>4.2537549788434186</v>
      </c>
      <c r="I31" s="5">
        <v>4.5307130090169663</v>
      </c>
      <c r="J31" s="5">
        <v>4.816226504750265</v>
      </c>
      <c r="K31" s="5">
        <v>4.7493824524218979</v>
      </c>
      <c r="L31" s="5">
        <v>4.6843012337755141</v>
      </c>
      <c r="M31" s="5">
        <v>4.6356718903859679</v>
      </c>
      <c r="N31" s="5">
        <v>4.5295086474216681</v>
      </c>
      <c r="O31" s="5">
        <v>2.4367902402236852</v>
      </c>
      <c r="P31" s="5">
        <v>2.2593033144229051</v>
      </c>
      <c r="Q31" s="5">
        <v>2.1704053988498995</v>
      </c>
      <c r="R31" s="5">
        <v>2.0922383265985229</v>
      </c>
      <c r="S31" s="5">
        <v>2.0486367288987437</v>
      </c>
      <c r="T31" s="5">
        <v>2.2204952562438494</v>
      </c>
      <c r="U31" s="5">
        <v>2.1096764961855303</v>
      </c>
      <c r="V31" s="5">
        <v>1.6628116304086746</v>
      </c>
      <c r="W31" s="5">
        <v>1.5194080107242953</v>
      </c>
      <c r="X31" s="5">
        <v>1.4528115256279939</v>
      </c>
      <c r="Y31" s="5">
        <v>1.437866746944845</v>
      </c>
      <c r="Z31" s="5">
        <v>1.4324319357367956</v>
      </c>
      <c r="AA31" s="5">
        <v>1.4249590824565621</v>
      </c>
      <c r="AB31" s="5">
        <v>1.4154481871041467</v>
      </c>
      <c r="AC31" s="5">
        <v>1.4038992496795413</v>
      </c>
      <c r="AD31" s="5">
        <v>1.3903122701827502</v>
      </c>
      <c r="AE31" s="5">
        <v>1.3746872486137733</v>
      </c>
    </row>
    <row r="32" spans="2:31" x14ac:dyDescent="0.25">
      <c r="B32" s="4" t="s">
        <v>8</v>
      </c>
      <c r="C32" s="5">
        <v>0.70582261747304564</v>
      </c>
      <c r="D32" s="5">
        <v>0.76753002206593879</v>
      </c>
      <c r="E32" s="5">
        <v>0.82346968564933642</v>
      </c>
      <c r="F32" s="5">
        <v>0.86747665947274455</v>
      </c>
      <c r="G32" s="5">
        <v>0.9092751678797093</v>
      </c>
      <c r="H32" s="5">
        <v>0.90789506985152979</v>
      </c>
      <c r="I32" s="5">
        <v>0.94332755878742147</v>
      </c>
      <c r="J32" s="5">
        <v>0.97831255280097973</v>
      </c>
      <c r="K32" s="5">
        <v>0.9919485454793292</v>
      </c>
      <c r="L32" s="5">
        <v>1.0100912288626374</v>
      </c>
      <c r="M32" s="5">
        <v>1.0225507817786477</v>
      </c>
      <c r="N32" s="5">
        <v>1.0298207619465074</v>
      </c>
      <c r="O32" s="5">
        <v>0.93466016257910933</v>
      </c>
      <c r="P32" s="5">
        <v>0.92442211448186218</v>
      </c>
      <c r="Q32" s="5">
        <v>0.93192409700462919</v>
      </c>
      <c r="R32" s="5">
        <v>0.94000423694921309</v>
      </c>
      <c r="S32" s="5">
        <v>0.92045186782051436</v>
      </c>
      <c r="T32" s="5">
        <v>0.92718030666426365</v>
      </c>
      <c r="U32" s="5">
        <v>0.85558101965532118</v>
      </c>
      <c r="V32" s="5">
        <v>0.72450402282710158</v>
      </c>
      <c r="W32" s="5">
        <v>0.68449433424162121</v>
      </c>
      <c r="X32" s="5">
        <v>0.65789389028769141</v>
      </c>
      <c r="Y32" s="5">
        <v>0.51981476106810054</v>
      </c>
      <c r="Z32" s="5">
        <v>0.51713787206710948</v>
      </c>
      <c r="AA32" s="5">
        <v>0.51344747579759875</v>
      </c>
      <c r="AB32" s="5">
        <v>0.50874357225957001</v>
      </c>
      <c r="AC32" s="5">
        <v>0.50302616145302381</v>
      </c>
      <c r="AD32" s="5">
        <v>0.49629524337795899</v>
      </c>
      <c r="AE32" s="5">
        <v>0.48855081803437461</v>
      </c>
    </row>
    <row r="33" spans="2:31" x14ac:dyDescent="0.25">
      <c r="B33" s="6" t="s">
        <v>13</v>
      </c>
      <c r="C33" s="7">
        <f t="shared" ref="C33:AE33" si="1">SUM(C25:C32)</f>
        <v>18.76872238345252</v>
      </c>
      <c r="D33" s="7">
        <f t="shared" si="1"/>
        <v>20.683376049569549</v>
      </c>
      <c r="E33" s="7">
        <f t="shared" si="1"/>
        <v>23.357436616112764</v>
      </c>
      <c r="F33" s="7">
        <f t="shared" si="1"/>
        <v>25.487075329871605</v>
      </c>
      <c r="G33" s="7">
        <f t="shared" si="1"/>
        <v>26.350741703782798</v>
      </c>
      <c r="H33" s="7">
        <f t="shared" si="1"/>
        <v>25.755365611369793</v>
      </c>
      <c r="I33" s="7">
        <f t="shared" si="1"/>
        <v>27.097298391910602</v>
      </c>
      <c r="J33" s="7">
        <f t="shared" si="1"/>
        <v>28.392837729768541</v>
      </c>
      <c r="K33" s="7">
        <f t="shared" si="1"/>
        <v>28.592506909298027</v>
      </c>
      <c r="L33" s="7">
        <f t="shared" si="1"/>
        <v>29.116375375982265</v>
      </c>
      <c r="M33" s="7">
        <f t="shared" si="1"/>
        <v>28.029859101090558</v>
      </c>
      <c r="N33" s="7">
        <f t="shared" si="1"/>
        <v>27.918162904900239</v>
      </c>
      <c r="O33" s="7">
        <f t="shared" si="1"/>
        <v>22.643616099072382</v>
      </c>
      <c r="P33" s="7">
        <f t="shared" si="1"/>
        <v>20.617969556864239</v>
      </c>
      <c r="Q33" s="7">
        <f t="shared" si="1"/>
        <v>20.181263955860434</v>
      </c>
      <c r="R33" s="7">
        <f t="shared" si="1"/>
        <v>18.301260407983399</v>
      </c>
      <c r="S33" s="7">
        <f t="shared" si="1"/>
        <v>17.904721576707708</v>
      </c>
      <c r="T33" s="7">
        <f t="shared" si="1"/>
        <v>18.831787068861949</v>
      </c>
      <c r="U33" s="7">
        <f t="shared" si="1"/>
        <v>18.248532914792573</v>
      </c>
      <c r="V33" s="7">
        <f t="shared" si="1"/>
        <v>15.583244206256021</v>
      </c>
      <c r="W33" s="7">
        <f t="shared" si="1"/>
        <v>13.89487730327123</v>
      </c>
      <c r="X33" s="7">
        <f t="shared" si="1"/>
        <v>13.243907950768566</v>
      </c>
      <c r="Y33" s="7">
        <f t="shared" si="1"/>
        <v>11.667649475355729</v>
      </c>
      <c r="Z33" s="7">
        <f t="shared" si="1"/>
        <v>11.602987672148773</v>
      </c>
      <c r="AA33" s="7">
        <f t="shared" si="1"/>
        <v>11.513430349079472</v>
      </c>
      <c r="AB33" s="7">
        <f t="shared" si="1"/>
        <v>11.398977506147842</v>
      </c>
      <c r="AC33" s="7">
        <f t="shared" si="1"/>
        <v>11.259629143353864</v>
      </c>
      <c r="AD33" s="7">
        <f t="shared" si="1"/>
        <v>11.095385260697554</v>
      </c>
      <c r="AE33" s="7">
        <f t="shared" si="1"/>
        <v>10.906245858178897</v>
      </c>
    </row>
    <row r="36" spans="2:31" x14ac:dyDescent="0.25">
      <c r="B36" s="1" t="s">
        <v>10</v>
      </c>
    </row>
    <row r="37" spans="2:31" x14ac:dyDescent="0.25">
      <c r="B37" s="2" t="str">
        <f t="shared" ref="B37:B46" si="2">B24</f>
        <v>Bundle</v>
      </c>
      <c r="C37" s="3">
        <f t="shared" ref="C37:AE37" si="3">C$24</f>
        <v>2022</v>
      </c>
      <c r="D37" s="3">
        <f t="shared" si="3"/>
        <v>2023</v>
      </c>
      <c r="E37" s="3">
        <f t="shared" si="3"/>
        <v>2024</v>
      </c>
      <c r="F37" s="3">
        <f t="shared" si="3"/>
        <v>2025</v>
      </c>
      <c r="G37" s="3">
        <f t="shared" si="3"/>
        <v>2026</v>
      </c>
      <c r="H37" s="3">
        <f t="shared" si="3"/>
        <v>2027</v>
      </c>
      <c r="I37" s="3">
        <f t="shared" si="3"/>
        <v>2028</v>
      </c>
      <c r="J37" s="3">
        <f t="shared" si="3"/>
        <v>2029</v>
      </c>
      <c r="K37" s="3">
        <f t="shared" si="3"/>
        <v>2030</v>
      </c>
      <c r="L37" s="3">
        <f t="shared" si="3"/>
        <v>2031</v>
      </c>
      <c r="M37" s="3">
        <f t="shared" si="3"/>
        <v>2032</v>
      </c>
      <c r="N37" s="3">
        <f t="shared" si="3"/>
        <v>2033</v>
      </c>
      <c r="O37" s="3">
        <f t="shared" si="3"/>
        <v>2034</v>
      </c>
      <c r="P37" s="3">
        <f t="shared" si="3"/>
        <v>2035</v>
      </c>
      <c r="Q37" s="3">
        <f t="shared" si="3"/>
        <v>2036</v>
      </c>
      <c r="R37" s="3">
        <f t="shared" si="3"/>
        <v>2037</v>
      </c>
      <c r="S37" s="3">
        <f t="shared" si="3"/>
        <v>2038</v>
      </c>
      <c r="T37" s="3">
        <f t="shared" si="3"/>
        <v>2039</v>
      </c>
      <c r="U37" s="3">
        <f t="shared" si="3"/>
        <v>2040</v>
      </c>
      <c r="V37" s="3">
        <f t="shared" si="3"/>
        <v>2041</v>
      </c>
      <c r="W37" s="3">
        <f t="shared" si="3"/>
        <v>2042</v>
      </c>
      <c r="X37" s="3">
        <f t="shared" si="3"/>
        <v>2043</v>
      </c>
      <c r="Y37" s="3">
        <f t="shared" si="3"/>
        <v>2044</v>
      </c>
      <c r="Z37" s="3">
        <f t="shared" si="3"/>
        <v>2045</v>
      </c>
      <c r="AA37" s="3">
        <f t="shared" si="3"/>
        <v>2046</v>
      </c>
      <c r="AB37" s="3">
        <f t="shared" si="3"/>
        <v>2047</v>
      </c>
      <c r="AC37" s="3">
        <f t="shared" si="3"/>
        <v>2048</v>
      </c>
      <c r="AD37" s="3">
        <f t="shared" si="3"/>
        <v>2049</v>
      </c>
      <c r="AE37" s="3">
        <f t="shared" si="3"/>
        <v>2050</v>
      </c>
    </row>
    <row r="38" spans="2:31" x14ac:dyDescent="0.25">
      <c r="B38" s="4" t="str">
        <f t="shared" si="2"/>
        <v>Peak_A</v>
      </c>
      <c r="C38" s="8">
        <f>SUM($C25:C25)</f>
        <v>5.4719554833280872</v>
      </c>
      <c r="D38" s="8">
        <f>SUM($C25:D25)</f>
        <v>11.936458307575592</v>
      </c>
      <c r="E38" s="8">
        <f>SUM($C25:E25)</f>
        <v>19.422308340378926</v>
      </c>
      <c r="F38" s="8">
        <f>SUM($C25:F25)</f>
        <v>27.939274230438123</v>
      </c>
      <c r="G38" s="8">
        <f>SUM($C25:G25)</f>
        <v>37.412421151506535</v>
      </c>
      <c r="H38" s="8">
        <f>SUM($C25:H25)</f>
        <v>47.799331244360779</v>
      </c>
      <c r="I38" s="8">
        <f>SUM($C25:I25)</f>
        <v>59.151870950486341</v>
      </c>
      <c r="J38" s="8">
        <f>SUM($C25:J25)</f>
        <v>71.07875260981767</v>
      </c>
      <c r="K38" s="8">
        <f>SUM($C25:K25)</f>
        <v>83.192681851521371</v>
      </c>
      <c r="L38" s="8">
        <f>SUM($C25:L25)</f>
        <v>95.732552897694859</v>
      </c>
      <c r="M38" s="8">
        <f>SUM($C25:M25)</f>
        <v>107.71179769687728</v>
      </c>
      <c r="N38" s="8">
        <f>SUM($C25:N25)</f>
        <v>119.61419991457835</v>
      </c>
      <c r="O38" s="8">
        <f>SUM($C25:O25)</f>
        <v>128.88160975968125</v>
      </c>
      <c r="P38" s="8">
        <f>SUM($C25:P25)</f>
        <v>137.31855672440807</v>
      </c>
      <c r="Q38" s="8">
        <f>SUM($C25:Q25)</f>
        <v>145.40053929313265</v>
      </c>
      <c r="R38" s="8">
        <f>SUM($C25:R25)</f>
        <v>153.21349696509432</v>
      </c>
      <c r="S38" s="8">
        <f>SUM($C25:S25)</f>
        <v>160.91982665881707</v>
      </c>
      <c r="T38" s="8">
        <f>SUM($C25:T25)</f>
        <v>169.18017620853868</v>
      </c>
      <c r="U38" s="8">
        <f>SUM($C25:U25)</f>
        <v>176.97676917385991</v>
      </c>
      <c r="V38" s="8">
        <f>SUM($C25:V25)</f>
        <v>183.50586786181708</v>
      </c>
      <c r="W38" s="8">
        <f>SUM($C25:W25)</f>
        <v>189.19802376182795</v>
      </c>
      <c r="X38" s="8">
        <f>SUM($C25:X25)</f>
        <v>194.62517517399104</v>
      </c>
      <c r="Y38" s="8">
        <f>SUM($C25:Y25)</f>
        <v>199.42315329570826</v>
      </c>
      <c r="Z38" s="8">
        <f>SUM($C25:Z25)</f>
        <v>204.19386077059607</v>
      </c>
      <c r="AA38" s="8">
        <f>SUM($C25:AA25)</f>
        <v>208.9267802754834</v>
      </c>
      <c r="AB38" s="8">
        <f>SUM($C25:AB25)</f>
        <v>213.61139448719911</v>
      </c>
      <c r="AC38" s="8">
        <f>SUM($C25:AC25)</f>
        <v>218.23718608257218</v>
      </c>
      <c r="AD38" s="8">
        <f>SUM($C25:AD25)</f>
        <v>222.7936377384315</v>
      </c>
      <c r="AE38" s="8">
        <f>SUM($C25:AE25)</f>
        <v>227.27023213160601</v>
      </c>
    </row>
    <row r="39" spans="2:31" x14ac:dyDescent="0.25">
      <c r="B39" s="4" t="str">
        <f t="shared" si="2"/>
        <v>Other_A</v>
      </c>
      <c r="C39" s="8">
        <f>SUM($C26:C26)</f>
        <v>6.482531582304202</v>
      </c>
      <c r="D39" s="8">
        <f>SUM($C26:D26)</f>
        <v>13.693955603250956</v>
      </c>
      <c r="E39" s="8">
        <f>SUM($C26:E26)</f>
        <v>21.690459022831455</v>
      </c>
      <c r="F39" s="8">
        <f>SUM($C26:F26)</f>
        <v>30.244217300146101</v>
      </c>
      <c r="G39" s="8">
        <f>SUM($C26:G26)</f>
        <v>38.936077768550916</v>
      </c>
      <c r="H39" s="8">
        <f>SUM($C26:H26)</f>
        <v>46.048032008913097</v>
      </c>
      <c r="I39" s="8">
        <f>SUM($C26:I26)</f>
        <v>53.263708119976542</v>
      </c>
      <c r="J39" s="8">
        <f>SUM($C26:J26)</f>
        <v>60.820923077475776</v>
      </c>
      <c r="K39" s="8">
        <f>SUM($C26:K26)</f>
        <v>68.485506618289435</v>
      </c>
      <c r="L39" s="8">
        <f>SUM($C26:L26)</f>
        <v>76.243756102959892</v>
      </c>
      <c r="M39" s="8">
        <f>SUM($C26:M26)</f>
        <v>83.574565702307652</v>
      </c>
      <c r="N39" s="8">
        <f>SUM($C26:N26)</f>
        <v>90.925285032463293</v>
      </c>
      <c r="O39" s="8">
        <f>SUM($C26:O26)</f>
        <v>98.142181705745614</v>
      </c>
      <c r="P39" s="8">
        <f>SUM($C26:P26)</f>
        <v>104.40963774487599</v>
      </c>
      <c r="Q39" s="8">
        <f>SUM($C26:Q26)</f>
        <v>110.76342650815637</v>
      </c>
      <c r="R39" s="8">
        <f>SUM($C26:R26)</f>
        <v>115.63599188106707</v>
      </c>
      <c r="S39" s="8">
        <f>SUM($C26:S26)</f>
        <v>120.31913962253675</v>
      </c>
      <c r="T39" s="8">
        <f>SUM($C26:T26)</f>
        <v>125.10820018350122</v>
      </c>
      <c r="U39" s="8">
        <f>SUM($C26:U26)</f>
        <v>130.15361115253384</v>
      </c>
      <c r="V39" s="8">
        <f>SUM($C26:V26)</f>
        <v>135.02748307421092</v>
      </c>
      <c r="W39" s="8">
        <f>SUM($C26:W26)</f>
        <v>139.37910252229889</v>
      </c>
      <c r="X39" s="8">
        <f>SUM($C26:X26)</f>
        <v>143.41627994429837</v>
      </c>
      <c r="Y39" s="8">
        <f>SUM($C26:Y26)</f>
        <v>146.87246167961507</v>
      </c>
      <c r="Z39" s="8">
        <f>SUM($C26:Z26)</f>
        <v>150.30462161523073</v>
      </c>
      <c r="AA39" s="8">
        <f>SUM($C26:AA26)</f>
        <v>153.70428980830781</v>
      </c>
      <c r="AB39" s="8">
        <f>SUM($C26:AB26)</f>
        <v>157.06299631600874</v>
      </c>
      <c r="AC39" s="8">
        <f>SUM($C26:AC26)</f>
        <v>160.37227119549601</v>
      </c>
      <c r="AD39" s="8">
        <f>SUM($C26:AD26)</f>
        <v>163.6236445039321</v>
      </c>
      <c r="AE39" s="8">
        <f>SUM($C26:AE26)</f>
        <v>166.80864629847946</v>
      </c>
    </row>
    <row r="40" spans="2:31" x14ac:dyDescent="0.25">
      <c r="B40" s="4" t="str">
        <f t="shared" si="2"/>
        <v>Peak_B</v>
      </c>
      <c r="C40" s="8">
        <f>SUM($C27:C27)</f>
        <v>2.4169387822865107</v>
      </c>
      <c r="D40" s="8">
        <f>SUM($C27:D27)</f>
        <v>4.7920952806214183</v>
      </c>
      <c r="E40" s="8">
        <f>SUM($C27:E27)</f>
        <v>7.3052825811986963</v>
      </c>
      <c r="F40" s="8">
        <f>SUM($C27:F27)</f>
        <v>9.8086167492015974</v>
      </c>
      <c r="G40" s="8">
        <f>SUM($C27:G27)</f>
        <v>11.896429605144823</v>
      </c>
      <c r="H40" s="8">
        <f>SUM($C27:H27)</f>
        <v>13.747144557329115</v>
      </c>
      <c r="I40" s="8">
        <f>SUM($C27:I27)</f>
        <v>15.549504728540692</v>
      </c>
      <c r="J40" s="8">
        <f>SUM($C27:J27)</f>
        <v>17.338534808996961</v>
      </c>
      <c r="K40" s="8">
        <f>SUM($C27:K27)</f>
        <v>19.092886737814588</v>
      </c>
      <c r="L40" s="8">
        <f>SUM($C27:L27)</f>
        <v>20.86889277295414</v>
      </c>
      <c r="M40" s="8">
        <f>SUM($C27:M27)</f>
        <v>22.608514173308773</v>
      </c>
      <c r="N40" s="8">
        <f>SUM($C27:N27)</f>
        <v>24.37264289457055</v>
      </c>
      <c r="O40" s="8">
        <f>SUM($C27:O27)</f>
        <v>26.178155198471089</v>
      </c>
      <c r="P40" s="8">
        <f>SUM($C27:P27)</f>
        <v>27.930255869560259</v>
      </c>
      <c r="Q40" s="8">
        <f>SUM($C27:Q27)</f>
        <v>29.61775854761774</v>
      </c>
      <c r="R40" s="8">
        <f>SUM($C27:R27)</f>
        <v>31.268034297767301</v>
      </c>
      <c r="S40" s="8">
        <f>SUM($C27:S27)</f>
        <v>32.785407679011108</v>
      </c>
      <c r="T40" s="8">
        <f>SUM($C27:T27)</f>
        <v>34.351848664837782</v>
      </c>
      <c r="U40" s="8">
        <f>SUM($C27:U27)</f>
        <v>35.777815911202886</v>
      </c>
      <c r="V40" s="8">
        <f>SUM($C27:V27)</f>
        <v>36.771681984051853</v>
      </c>
      <c r="W40" s="8">
        <f>SUM($C27:W27)</f>
        <v>37.681700740336431</v>
      </c>
      <c r="X40" s="8">
        <f>SUM($C27:X27)</f>
        <v>38.661399274006286</v>
      </c>
      <c r="Y40" s="8">
        <f>SUM($C27:Y27)</f>
        <v>39.547234974834943</v>
      </c>
      <c r="Z40" s="8">
        <f>SUM($C27:Z27)</f>
        <v>40.430670378886909</v>
      </c>
      <c r="AA40" s="8">
        <f>SUM($C27:AA27)</f>
        <v>41.309773416414352</v>
      </c>
      <c r="AB40" s="8">
        <f>SUM($C27:AB27)</f>
        <v>42.182612017669442</v>
      </c>
      <c r="AC40" s="8">
        <f>SUM($C27:AC27)</f>
        <v>43.047254112904348</v>
      </c>
      <c r="AD40" s="8">
        <f>SUM($C27:AD27)</f>
        <v>43.901767632371232</v>
      </c>
      <c r="AE40" s="8">
        <f>SUM($C27:AE27)</f>
        <v>44.744220506322264</v>
      </c>
    </row>
    <row r="41" spans="2:31" x14ac:dyDescent="0.25">
      <c r="B41" s="4" t="str">
        <f t="shared" si="2"/>
        <v>Other_B</v>
      </c>
      <c r="C41" s="8">
        <f>SUM($C28:C28)</f>
        <v>1.0280619728242084</v>
      </c>
      <c r="D41" s="8">
        <f>SUM($C28:D28)</f>
        <v>1.7451090555745572</v>
      </c>
      <c r="E41" s="8">
        <f>SUM($C28:E28)</f>
        <v>2.4348398855669138</v>
      </c>
      <c r="F41" s="8">
        <f>SUM($C28:F28)</f>
        <v>3.1394842226014692</v>
      </c>
      <c r="G41" s="8">
        <f>SUM($C28:G28)</f>
        <v>3.5429879883629773</v>
      </c>
      <c r="H41" s="8">
        <f>SUM($C28:H28)</f>
        <v>3.7719684399642661</v>
      </c>
      <c r="I41" s="8">
        <f>SUM($C28:I28)</f>
        <v>3.9277352111318162</v>
      </c>
      <c r="J41" s="8">
        <f>SUM($C28:J28)</f>
        <v>4.0787587673093082</v>
      </c>
      <c r="K41" s="8">
        <f>SUM($C28:K28)</f>
        <v>4.214147506541944</v>
      </c>
      <c r="L41" s="8">
        <f>SUM($C28:L28)</f>
        <v>4.3536208051404905</v>
      </c>
      <c r="M41" s="8">
        <f>SUM($C28:M28)</f>
        <v>4.4680115637419053</v>
      </c>
      <c r="N41" s="8">
        <f>SUM($C28:N28)</f>
        <v>4.5820887804254467</v>
      </c>
      <c r="O41" s="8">
        <f>SUM($C28:O28)</f>
        <v>4.6777303162425889</v>
      </c>
      <c r="P41" s="8">
        <f>SUM($C28:P28)</f>
        <v>4.7672722696848906</v>
      </c>
      <c r="Q41" s="8">
        <f>SUM($C28:Q28)</f>
        <v>4.8548886653252374</v>
      </c>
      <c r="R41" s="8">
        <f>SUM($C28:R28)</f>
        <v>4.9406871129455912</v>
      </c>
      <c r="S41" s="8">
        <f>SUM($C28:S28)</f>
        <v>5.1461076406533541</v>
      </c>
      <c r="T41" s="8">
        <f>SUM($C28:T28)</f>
        <v>5.3502181637933699</v>
      </c>
      <c r="U41" s="8">
        <f>SUM($C28:U28)</f>
        <v>5.5463817440094161</v>
      </c>
      <c r="V41" s="8">
        <f>SUM($C28:V28)</f>
        <v>5.6968253955529864</v>
      </c>
      <c r="W41" s="8">
        <f>SUM($C28:W28)</f>
        <v>5.835525676385469</v>
      </c>
      <c r="X41" s="8">
        <f>SUM($C28:X28)</f>
        <v>5.9638303336065901</v>
      </c>
      <c r="Y41" s="8">
        <f>SUM($C28:Y28)</f>
        <v>5.9959673805679818</v>
      </c>
      <c r="Z41" s="8">
        <f>SUM($C28:Z28)</f>
        <v>6.0280106262563642</v>
      </c>
      <c r="AA41" s="8">
        <f>SUM($C28:AA28)</f>
        <v>6.0599342797667015</v>
      </c>
      <c r="AB41" s="8">
        <f>SUM($C28:AB28)</f>
        <v>6.0917125501939564</v>
      </c>
      <c r="AC41" s="8">
        <f>SUM($C28:AC28)</f>
        <v>6.1233196466330932</v>
      </c>
      <c r="AD41" s="8">
        <f>SUM($C28:AD28)</f>
        <v>6.1547297781790755</v>
      </c>
      <c r="AE41" s="8">
        <f>SUM($C28:AE28)</f>
        <v>6.1859171539268676</v>
      </c>
    </row>
    <row r="42" spans="2:31" x14ac:dyDescent="0.25">
      <c r="B42" s="4" t="str">
        <f t="shared" si="2"/>
        <v>Peak_C</v>
      </c>
      <c r="C42" s="8">
        <f>SUM($C29:C29)</f>
        <v>0.41463397512030492</v>
      </c>
      <c r="D42" s="8">
        <f>SUM($C29:D29)</f>
        <v>0.90787170085369451</v>
      </c>
      <c r="E42" s="8">
        <f>SUM($C29:E29)</f>
        <v>1.5217220490024468</v>
      </c>
      <c r="F42" s="8">
        <f>SUM($C29:F29)</f>
        <v>2.2258047762424304</v>
      </c>
      <c r="G42" s="8">
        <f>SUM($C29:G29)</f>
        <v>3.0032312608645038</v>
      </c>
      <c r="H42" s="8">
        <f>SUM($C29:H29)</f>
        <v>3.8550243342685087</v>
      </c>
      <c r="I42" s="8">
        <f>SUM($C29:I29)</f>
        <v>4.7795801099344217</v>
      </c>
      <c r="J42" s="8">
        <f>SUM($C29:J29)</f>
        <v>5.7730243894002653</v>
      </c>
      <c r="K42" s="8">
        <f>SUM($C29:K29)</f>
        <v>6.7645891564372116</v>
      </c>
      <c r="L42" s="8">
        <f>SUM($C29:L29)</f>
        <v>7.7696008857488321</v>
      </c>
      <c r="M42" s="8">
        <f>SUM($C29:M29)</f>
        <v>8.7879188046979504</v>
      </c>
      <c r="N42" s="8">
        <f>SUM($C29:N29)</f>
        <v>9.8218774398323845</v>
      </c>
      <c r="O42" s="8">
        <f>SUM($C29:O29)</f>
        <v>10.510679890746788</v>
      </c>
      <c r="P42" s="8">
        <f>SUM($C29:P29)</f>
        <v>11.179371682353905</v>
      </c>
      <c r="Q42" s="8">
        <f>SUM($C29:Q29)</f>
        <v>11.837313118009018</v>
      </c>
      <c r="R42" s="8">
        <f>SUM($C29:R29)</f>
        <v>12.484229613494323</v>
      </c>
      <c r="S42" s="8">
        <f>SUM($C29:S29)</f>
        <v>13.122799989751442</v>
      </c>
      <c r="T42" s="8">
        <f>SUM($C29:T29)</f>
        <v>13.810630794447629</v>
      </c>
      <c r="U42" s="8">
        <f>SUM($C29:U29)</f>
        <v>14.470569927720955</v>
      </c>
      <c r="V42" s="8">
        <f>SUM($C29:V29)</f>
        <v>14.976308618758505</v>
      </c>
      <c r="W42" s="8">
        <f>SUM($C29:W29)</f>
        <v>15.446148185339213</v>
      </c>
      <c r="X42" s="8">
        <f>SUM($C29:X29)</f>
        <v>15.890672533698728</v>
      </c>
      <c r="Y42" s="8">
        <f>SUM($C29:Y29)</f>
        <v>16.328005109195921</v>
      </c>
      <c r="Z42" s="8">
        <f>SUM($C29:Z29)</f>
        <v>16.763352822581062</v>
      </c>
      <c r="AA42" s="8">
        <f>SUM($C29:AA29)</f>
        <v>17.196055525258163</v>
      </c>
      <c r="AB42" s="8">
        <f>SUM($C29:AB29)</f>
        <v>17.625453068631238</v>
      </c>
      <c r="AC42" s="8">
        <f>SUM($C29:AC29)</f>
        <v>18.050885304104298</v>
      </c>
      <c r="AD42" s="8">
        <f>SUM($C29:AD29)</f>
        <v>18.471692083081358</v>
      </c>
      <c r="AE42" s="8">
        <f>SUM($C29:AE29)</f>
        <v>18.887213256966426</v>
      </c>
    </row>
    <row r="43" spans="2:31" x14ac:dyDescent="0.25">
      <c r="B43" s="4" t="str">
        <f t="shared" si="2"/>
        <v>Other_C</v>
      </c>
      <c r="C43" s="8">
        <f>SUM($C30:C30)</f>
        <v>0.11093014254386833</v>
      </c>
      <c r="D43" s="8">
        <f>SUM($C30:D30)</f>
        <v>0.23551822889806479</v>
      </c>
      <c r="E43" s="8">
        <f>SUM($C30:E30)</f>
        <v>0.37068225740393512</v>
      </c>
      <c r="F43" s="8">
        <f>SUM($C30:F30)</f>
        <v>0.5156898443578114</v>
      </c>
      <c r="G43" s="8">
        <f>SUM($C30:G30)</f>
        <v>0.67057463666947226</v>
      </c>
      <c r="H43" s="8">
        <f>SUM($C30:H30)</f>
        <v>0.83393738893830782</v>
      </c>
      <c r="I43" s="8">
        <f>SUM($C30:I30)</f>
        <v>1.0062966778104776</v>
      </c>
      <c r="J43" s="8">
        <f>SUM($C30:J30)</f>
        <v>1.1870008170976065</v>
      </c>
      <c r="K43" s="8">
        <f>SUM($C30:K30)</f>
        <v>1.3783585108898331</v>
      </c>
      <c r="L43" s="8">
        <f>SUM($C30:L30)</f>
        <v>1.5817298303402918</v>
      </c>
      <c r="M43" s="8">
        <f>SUM($C30:M30)</f>
        <v>1.7709817828308894</v>
      </c>
      <c r="N43" s="8">
        <f>SUM($C30:N30)</f>
        <v>1.9645291574264927</v>
      </c>
      <c r="O43" s="8">
        <f>SUM($C30:O30)</f>
        <v>2.1624320446787628</v>
      </c>
      <c r="P43" s="8">
        <f>SUM($C30:P30)</f>
        <v>2.381938752642454</v>
      </c>
      <c r="Q43" s="8">
        <f>SUM($C30:Q30)</f>
        <v>2.5920413712904469</v>
      </c>
      <c r="R43" s="8">
        <f>SUM($C30:R30)</f>
        <v>2.7925454775985066</v>
      </c>
      <c r="S43" s="8">
        <f>SUM($C30:S30)</f>
        <v>2.9773367371858361</v>
      </c>
      <c r="T43" s="8">
        <f>SUM($C30:T30)</f>
        <v>3.15365581879073</v>
      </c>
      <c r="U43" s="8">
        <f>SUM($C30:U30)</f>
        <v>3.312857323534117</v>
      </c>
      <c r="V43" s="8">
        <f>SUM($C30:V30)</f>
        <v>3.4557668514900075</v>
      </c>
      <c r="W43" s="8">
        <f>SUM($C30:W30)</f>
        <v>3.5844078579987002</v>
      </c>
      <c r="X43" s="8">
        <f>SUM($C30:X30)</f>
        <v>3.700754019438512</v>
      </c>
      <c r="Y43" s="8">
        <f>SUM($C30:Y30)</f>
        <v>3.8012568064601266</v>
      </c>
      <c r="Z43" s="8">
        <f>SUM($C30:Z30)</f>
        <v>3.900980897176046</v>
      </c>
      <c r="AA43" s="8">
        <f>SUM($C30:AA30)</f>
        <v>3.9996875963221061</v>
      </c>
      <c r="AB43" s="8">
        <f>SUM($C30:AB30)</f>
        <v>4.0971382086341439</v>
      </c>
      <c r="AC43" s="8">
        <f>SUM($C30:AC30)</f>
        <v>4.1930940388479945</v>
      </c>
      <c r="AD43" s="8">
        <f>SUM($C30:AD30)</f>
        <v>4.2873163916994947</v>
      </c>
      <c r="AE43" s="8">
        <f>SUM($C30:AE30)</f>
        <v>4.3795665719244807</v>
      </c>
    </row>
    <row r="44" spans="2:31" x14ac:dyDescent="0.25">
      <c r="B44" s="4" t="str">
        <f t="shared" si="2"/>
        <v>Peak_D</v>
      </c>
      <c r="C44" s="8">
        <f>SUM($C31:C31)</f>
        <v>2.1378478275722941</v>
      </c>
      <c r="D44" s="8">
        <f>SUM($C31:D31)</f>
        <v>4.6677376167088074</v>
      </c>
      <c r="E44" s="8">
        <f>SUM($C31:E31)</f>
        <v>7.7674185875641442</v>
      </c>
      <c r="F44" s="8">
        <f>SUM($C31:F31)</f>
        <v>11.259224271357839</v>
      </c>
      <c r="G44" s="8">
        <f>SUM($C31:G31)</f>
        <v>15.112055519149239</v>
      </c>
      <c r="H44" s="8">
        <f>SUM($C31:H31)</f>
        <v>19.365810497992658</v>
      </c>
      <c r="I44" s="8">
        <f>SUM($C31:I31)</f>
        <v>23.896523507009626</v>
      </c>
      <c r="J44" s="8">
        <f>SUM($C31:J31)</f>
        <v>28.712750011759891</v>
      </c>
      <c r="K44" s="8">
        <f>SUM($C31:K31)</f>
        <v>33.462132464181792</v>
      </c>
      <c r="L44" s="8">
        <f>SUM($C31:L31)</f>
        <v>38.146433697957306</v>
      </c>
      <c r="M44" s="8">
        <f>SUM($C31:M31)</f>
        <v>42.782105588343271</v>
      </c>
      <c r="N44" s="8">
        <f>SUM($C31:N31)</f>
        <v>47.311614235764935</v>
      </c>
      <c r="O44" s="8">
        <f>SUM($C31:O31)</f>
        <v>49.748404475988622</v>
      </c>
      <c r="P44" s="8">
        <f>SUM($C31:P31)</f>
        <v>52.00770779041153</v>
      </c>
      <c r="Q44" s="8">
        <f>SUM($C31:Q31)</f>
        <v>54.178113189261431</v>
      </c>
      <c r="R44" s="8">
        <f>SUM($C31:R31)</f>
        <v>56.270351515859957</v>
      </c>
      <c r="S44" s="8">
        <f>SUM($C31:S31)</f>
        <v>58.3189882447587</v>
      </c>
      <c r="T44" s="8">
        <f>SUM($C31:T31)</f>
        <v>60.53948350100255</v>
      </c>
      <c r="U44" s="8">
        <f>SUM($C31:U31)</f>
        <v>62.649159997188079</v>
      </c>
      <c r="V44" s="8">
        <f>SUM($C31:V31)</f>
        <v>64.311971627596748</v>
      </c>
      <c r="W44" s="8">
        <f>SUM($C31:W31)</f>
        <v>65.831379638321039</v>
      </c>
      <c r="X44" s="8">
        <f>SUM($C31:X31)</f>
        <v>67.284191163949032</v>
      </c>
      <c r="Y44" s="8">
        <f>SUM($C31:Y31)</f>
        <v>68.722057910893881</v>
      </c>
      <c r="Z44" s="8">
        <f>SUM($C31:Z31)</f>
        <v>70.154489846630682</v>
      </c>
      <c r="AA44" s="8">
        <f>SUM($C31:AA31)</f>
        <v>71.579448929087249</v>
      </c>
      <c r="AB44" s="8">
        <f>SUM($C31:AB31)</f>
        <v>72.994897116191396</v>
      </c>
      <c r="AC44" s="8">
        <f>SUM($C31:AC31)</f>
        <v>74.398796365870936</v>
      </c>
      <c r="AD44" s="8">
        <f>SUM($C31:AD31)</f>
        <v>75.789108636053683</v>
      </c>
      <c r="AE44" s="8">
        <f>SUM($C31:AE31)</f>
        <v>77.163795884667451</v>
      </c>
    </row>
    <row r="45" spans="2:31" x14ac:dyDescent="0.25">
      <c r="B45" s="4" t="str">
        <f t="shared" si="2"/>
        <v>Other_D</v>
      </c>
      <c r="C45" s="8">
        <f>SUM($C32:C32)</f>
        <v>0.70582261747304564</v>
      </c>
      <c r="D45" s="8">
        <f>SUM($C32:D32)</f>
        <v>1.4733526395389844</v>
      </c>
      <c r="E45" s="8">
        <f>SUM($C32:E32)</f>
        <v>2.2968223251883209</v>
      </c>
      <c r="F45" s="8">
        <f>SUM($C32:F32)</f>
        <v>3.1642989846610652</v>
      </c>
      <c r="G45" s="8">
        <f>SUM($C32:G32)</f>
        <v>4.0735741525407745</v>
      </c>
      <c r="H45" s="8">
        <f>SUM($C32:H32)</f>
        <v>4.9814692223923043</v>
      </c>
      <c r="I45" s="8">
        <f>SUM($C32:I32)</f>
        <v>5.924796781179726</v>
      </c>
      <c r="J45" s="8">
        <f>SUM($C32:J32)</f>
        <v>6.9031093339807059</v>
      </c>
      <c r="K45" s="8">
        <f>SUM($C32:K32)</f>
        <v>7.895057879460035</v>
      </c>
      <c r="L45" s="8">
        <f>SUM($C32:L32)</f>
        <v>8.9051491083226715</v>
      </c>
      <c r="M45" s="8">
        <f>SUM($C32:M32)</f>
        <v>9.9276998901013194</v>
      </c>
      <c r="N45" s="8">
        <f>SUM($C32:N32)</f>
        <v>10.957520652047826</v>
      </c>
      <c r="O45" s="8">
        <f>SUM($C32:O32)</f>
        <v>11.892180814626936</v>
      </c>
      <c r="P45" s="8">
        <f>SUM($C32:P32)</f>
        <v>12.816602929108798</v>
      </c>
      <c r="Q45" s="8">
        <f>SUM($C32:Q32)</f>
        <v>13.748527026113427</v>
      </c>
      <c r="R45" s="8">
        <f>SUM($C32:R32)</f>
        <v>14.688531263062639</v>
      </c>
      <c r="S45" s="8">
        <f>SUM($C32:S32)</f>
        <v>15.608983130883153</v>
      </c>
      <c r="T45" s="8">
        <f>SUM($C32:T32)</f>
        <v>16.536163437547415</v>
      </c>
      <c r="U45" s="8">
        <f>SUM($C32:U32)</f>
        <v>17.391744457202737</v>
      </c>
      <c r="V45" s="8">
        <f>SUM($C32:V32)</f>
        <v>18.116248480029839</v>
      </c>
      <c r="W45" s="8">
        <f>SUM($C32:W32)</f>
        <v>18.800742814271459</v>
      </c>
      <c r="X45" s="8">
        <f>SUM($C32:X32)</f>
        <v>19.458636704559151</v>
      </c>
      <c r="Y45" s="8">
        <f>SUM($C32:Y32)</f>
        <v>19.978451465627252</v>
      </c>
      <c r="Z45" s="8">
        <f>SUM($C32:Z32)</f>
        <v>20.495589337694362</v>
      </c>
      <c r="AA45" s="8">
        <f>SUM($C32:AA32)</f>
        <v>21.00903681349196</v>
      </c>
      <c r="AB45" s="8">
        <f>SUM($C32:AB32)</f>
        <v>21.517780385751529</v>
      </c>
      <c r="AC45" s="8">
        <f>SUM($C32:AC32)</f>
        <v>22.020806547204554</v>
      </c>
      <c r="AD45" s="8">
        <f>SUM($C32:AD32)</f>
        <v>22.517101790582512</v>
      </c>
      <c r="AE45" s="8">
        <f>SUM($C32:AE32)</f>
        <v>23.005652608616888</v>
      </c>
    </row>
    <row r="46" spans="2:31" x14ac:dyDescent="0.25">
      <c r="B46" s="6" t="str">
        <f t="shared" si="2"/>
        <v>Total</v>
      </c>
      <c r="C46" s="9">
        <f t="shared" ref="C46:AE46" si="4">SUM(C38:C45)</f>
        <v>18.76872238345252</v>
      </c>
      <c r="D46" s="9">
        <f t="shared" si="4"/>
        <v>39.45209843302208</v>
      </c>
      <c r="E46" s="9">
        <f t="shared" si="4"/>
        <v>62.809535049134844</v>
      </c>
      <c r="F46" s="9">
        <f t="shared" si="4"/>
        <v>88.29661037900641</v>
      </c>
      <c r="G46" s="9">
        <f t="shared" si="4"/>
        <v>114.64735208278924</v>
      </c>
      <c r="H46" s="9">
        <f t="shared" si="4"/>
        <v>140.40271769415901</v>
      </c>
      <c r="I46" s="9">
        <f t="shared" si="4"/>
        <v>167.50001608606962</v>
      </c>
      <c r="J46" s="9">
        <f t="shared" si="4"/>
        <v>195.89285381583815</v>
      </c>
      <c r="K46" s="9">
        <f t="shared" si="4"/>
        <v>224.48536072513619</v>
      </c>
      <c r="L46" s="9">
        <f t="shared" si="4"/>
        <v>253.60173610111846</v>
      </c>
      <c r="M46" s="9">
        <f t="shared" si="4"/>
        <v>281.63159520220904</v>
      </c>
      <c r="N46" s="9">
        <f t="shared" si="4"/>
        <v>309.54975810710926</v>
      </c>
      <c r="O46" s="9">
        <f t="shared" si="4"/>
        <v>332.19337420618172</v>
      </c>
      <c r="P46" s="9">
        <f t="shared" si="4"/>
        <v>352.8113437630459</v>
      </c>
      <c r="Q46" s="9">
        <f t="shared" si="4"/>
        <v>372.99260771890636</v>
      </c>
      <c r="R46" s="9">
        <f t="shared" si="4"/>
        <v>391.29386812688972</v>
      </c>
      <c r="S46" s="9">
        <f t="shared" si="4"/>
        <v>409.19858970359741</v>
      </c>
      <c r="T46" s="9">
        <f t="shared" si="4"/>
        <v>428.03037677245948</v>
      </c>
      <c r="U46" s="9">
        <f t="shared" si="4"/>
        <v>446.27890968725183</v>
      </c>
      <c r="V46" s="9">
        <f t="shared" si="4"/>
        <v>461.86215389350787</v>
      </c>
      <c r="W46" s="9">
        <f t="shared" si="4"/>
        <v>475.75703119677922</v>
      </c>
      <c r="X46" s="9">
        <f t="shared" si="4"/>
        <v>489.00093914754768</v>
      </c>
      <c r="Y46" s="9">
        <f t="shared" si="4"/>
        <v>500.66858862290348</v>
      </c>
      <c r="Z46" s="9">
        <f t="shared" si="4"/>
        <v>512.27157629505234</v>
      </c>
      <c r="AA46" s="9">
        <f t="shared" si="4"/>
        <v>523.78500664413184</v>
      </c>
      <c r="AB46" s="9">
        <f t="shared" si="4"/>
        <v>535.18398415027957</v>
      </c>
      <c r="AC46" s="9">
        <f t="shared" si="4"/>
        <v>546.44361329363335</v>
      </c>
      <c r="AD46" s="9">
        <f t="shared" si="4"/>
        <v>557.53899855433099</v>
      </c>
      <c r="AE46" s="9">
        <f t="shared" si="4"/>
        <v>568.44524441250985</v>
      </c>
    </row>
    <row r="49" spans="2:31" x14ac:dyDescent="0.25">
      <c r="B49" s="1" t="s">
        <v>42</v>
      </c>
    </row>
    <row r="50" spans="2:31" x14ac:dyDescent="0.25">
      <c r="B50" s="2" t="str">
        <f t="shared" ref="B50:B59" si="5">B24</f>
        <v>Bundle</v>
      </c>
      <c r="C50" s="3">
        <v>2022</v>
      </c>
      <c r="D50" s="3">
        <f>C50+1</f>
        <v>2023</v>
      </c>
      <c r="E50" s="3">
        <f t="shared" ref="E50" si="6">D50+1</f>
        <v>2024</v>
      </c>
      <c r="F50" s="3">
        <f t="shared" ref="F50" si="7">E50+1</f>
        <v>2025</v>
      </c>
      <c r="G50" s="3">
        <f t="shared" ref="G50" si="8">F50+1</f>
        <v>2026</v>
      </c>
      <c r="H50" s="3">
        <f t="shared" ref="H50" si="9">G50+1</f>
        <v>2027</v>
      </c>
      <c r="I50" s="3">
        <f t="shared" ref="I50" si="10">H50+1</f>
        <v>2028</v>
      </c>
      <c r="J50" s="3">
        <f t="shared" ref="J50" si="11">I50+1</f>
        <v>2029</v>
      </c>
      <c r="K50" s="3">
        <f t="shared" ref="K50" si="12">J50+1</f>
        <v>2030</v>
      </c>
      <c r="L50" s="3">
        <f t="shared" ref="L50" si="13">K50+1</f>
        <v>2031</v>
      </c>
      <c r="M50" s="3">
        <f t="shared" ref="M50" si="14">L50+1</f>
        <v>2032</v>
      </c>
      <c r="N50" s="3">
        <f t="shared" ref="N50" si="15">M50+1</f>
        <v>2033</v>
      </c>
      <c r="O50" s="3">
        <f t="shared" ref="O50" si="16">N50+1</f>
        <v>2034</v>
      </c>
      <c r="P50" s="3">
        <f t="shared" ref="P50" si="17">O50+1</f>
        <v>2035</v>
      </c>
      <c r="Q50" s="3">
        <f t="shared" ref="Q50" si="18">P50+1</f>
        <v>2036</v>
      </c>
      <c r="R50" s="3">
        <f t="shared" ref="R50" si="19">Q50+1</f>
        <v>2037</v>
      </c>
      <c r="S50" s="3">
        <f t="shared" ref="S50" si="20">R50+1</f>
        <v>2038</v>
      </c>
      <c r="T50" s="3">
        <f t="shared" ref="T50" si="21">S50+1</f>
        <v>2039</v>
      </c>
      <c r="U50" s="3">
        <f t="shared" ref="U50" si="22">T50+1</f>
        <v>2040</v>
      </c>
      <c r="V50" s="3">
        <f t="shared" ref="V50" si="23">U50+1</f>
        <v>2041</v>
      </c>
      <c r="W50" s="3">
        <f t="shared" ref="W50" si="24">V50+1</f>
        <v>2042</v>
      </c>
      <c r="X50" s="3">
        <f t="shared" ref="X50" si="25">W50+1</f>
        <v>2043</v>
      </c>
      <c r="Y50" s="3">
        <f t="shared" ref="Y50" si="26">X50+1</f>
        <v>2044</v>
      </c>
      <c r="Z50" s="3">
        <f t="shared" ref="Z50" si="27">Y50+1</f>
        <v>2045</v>
      </c>
      <c r="AA50" s="3">
        <f t="shared" ref="AA50" si="28">Z50+1</f>
        <v>2046</v>
      </c>
      <c r="AB50" s="3">
        <f t="shared" ref="AB50" si="29">AA50+1</f>
        <v>2047</v>
      </c>
      <c r="AC50" s="3">
        <f t="shared" ref="AC50" si="30">AB50+1</f>
        <v>2048</v>
      </c>
      <c r="AD50" s="3">
        <f t="shared" ref="AD50" si="31">AC50+1</f>
        <v>2049</v>
      </c>
      <c r="AE50" s="3">
        <f t="shared" ref="AE50" si="32">AD50+1</f>
        <v>2050</v>
      </c>
    </row>
    <row r="51" spans="2:31" x14ac:dyDescent="0.25">
      <c r="B51" s="4" t="str">
        <f t="shared" si="5"/>
        <v>Peak_A</v>
      </c>
      <c r="C51" s="5">
        <v>0.71084002764828769</v>
      </c>
      <c r="D51" s="5">
        <v>1.166662360048295</v>
      </c>
      <c r="E51" s="5">
        <v>1.2278701669911167</v>
      </c>
      <c r="F51" s="5">
        <v>1.2769368107232772</v>
      </c>
      <c r="G51" s="5">
        <v>1.5806869458128368</v>
      </c>
      <c r="H51" s="5">
        <v>1.7758910867738551</v>
      </c>
      <c r="I51" s="5">
        <v>1.8853007066378582</v>
      </c>
      <c r="J51" s="5">
        <v>1.9579920650181066</v>
      </c>
      <c r="K51" s="5">
        <v>1.8245223576523593</v>
      </c>
      <c r="L51" s="5">
        <v>1.8800853669346607</v>
      </c>
      <c r="M51" s="5">
        <v>2.1094627161908579</v>
      </c>
      <c r="N51" s="5">
        <v>1.5461938510445992</v>
      </c>
      <c r="O51" s="5">
        <v>1.6725088588202637</v>
      </c>
      <c r="P51" s="5">
        <v>1.3850623894628151</v>
      </c>
      <c r="Q51" s="5">
        <v>0.93852213947260887</v>
      </c>
      <c r="R51" s="5">
        <v>1.303668179450681</v>
      </c>
      <c r="S51" s="5">
        <v>1.3175816573437031</v>
      </c>
      <c r="T51" s="5">
        <v>1.0730692382638605</v>
      </c>
      <c r="U51" s="5">
        <v>1.4058350084828213</v>
      </c>
      <c r="V51" s="5">
        <v>0.98337098507116527</v>
      </c>
      <c r="W51" s="5">
        <v>0.85341699085389322</v>
      </c>
      <c r="X51" s="5">
        <v>0.9055731386448691</v>
      </c>
      <c r="Y51" s="5">
        <v>0.81733048832817989</v>
      </c>
      <c r="Z51" s="5">
        <v>0.86829266023318341</v>
      </c>
      <c r="AA51" s="5">
        <v>0.79259485744231462</v>
      </c>
      <c r="AB51" s="5">
        <v>0.73021815953497948</v>
      </c>
      <c r="AC51" s="5">
        <v>0.73183545902863423</v>
      </c>
      <c r="AD51" s="5">
        <v>0.83767375100066077</v>
      </c>
      <c r="AE51" s="5">
        <v>0.64047163874223856</v>
      </c>
    </row>
    <row r="52" spans="2:31" x14ac:dyDescent="0.25">
      <c r="B52" s="4" t="str">
        <f t="shared" si="5"/>
        <v>Other_A</v>
      </c>
      <c r="C52" s="5">
        <v>0.75827000349999218</v>
      </c>
      <c r="D52" s="5">
        <v>0.90970135298577848</v>
      </c>
      <c r="E52" s="5">
        <v>1.0513840501326663</v>
      </c>
      <c r="F52" s="5">
        <v>0.99176897395636765</v>
      </c>
      <c r="G52" s="5">
        <v>1.1116598241076863</v>
      </c>
      <c r="H52" s="5">
        <v>0.97682723211537148</v>
      </c>
      <c r="I52" s="5">
        <v>0.90723063004810456</v>
      </c>
      <c r="J52" s="5">
        <v>0.99746557005402214</v>
      </c>
      <c r="K52" s="5">
        <v>1.0059181904565351</v>
      </c>
      <c r="L52" s="5">
        <v>0.89953338423361395</v>
      </c>
      <c r="M52" s="5">
        <v>1.0034055249778717</v>
      </c>
      <c r="N52" s="5">
        <v>0.85982303386223935</v>
      </c>
      <c r="O52" s="5">
        <v>0.91039171306162758</v>
      </c>
      <c r="P52" s="5">
        <v>0.8272322073697409</v>
      </c>
      <c r="Q52" s="5">
        <v>0.73285571352678591</v>
      </c>
      <c r="R52" s="5">
        <v>0.62318478133568223</v>
      </c>
      <c r="S52" s="5">
        <v>0.64323055116482486</v>
      </c>
      <c r="T52" s="5">
        <v>0.56018253397130824</v>
      </c>
      <c r="U52" s="5">
        <v>0.63366784065376924</v>
      </c>
      <c r="V52" s="5">
        <v>0.63965855390100768</v>
      </c>
      <c r="W52" s="5">
        <v>0.50455028247930367</v>
      </c>
      <c r="X52" s="5">
        <v>0.51634146212371645</v>
      </c>
      <c r="Y52" s="5">
        <v>0.47322402626598353</v>
      </c>
      <c r="Z52" s="5">
        <v>0.43815397527647698</v>
      </c>
      <c r="AA52" s="5">
        <v>0.46170902237957323</v>
      </c>
      <c r="AB52" s="5">
        <v>0.46334101471857769</v>
      </c>
      <c r="AC52" s="5">
        <v>0.46640449379327548</v>
      </c>
      <c r="AD52" s="5">
        <v>0.4969039831267319</v>
      </c>
      <c r="AE52" s="5">
        <v>0.4296168972454123</v>
      </c>
    </row>
    <row r="53" spans="2:31" x14ac:dyDescent="0.25">
      <c r="B53" s="4" t="str">
        <f t="shared" si="5"/>
        <v>Peak_B</v>
      </c>
      <c r="C53" s="5">
        <v>0.48849310894634451</v>
      </c>
      <c r="D53" s="5">
        <v>0.50762088957119689</v>
      </c>
      <c r="E53" s="5">
        <v>0.51456550405841406</v>
      </c>
      <c r="F53" s="5">
        <v>0.51142995455123696</v>
      </c>
      <c r="G53" s="5">
        <v>0.43034191180626258</v>
      </c>
      <c r="H53" s="5">
        <v>0.38527694857402528</v>
      </c>
      <c r="I53" s="5">
        <v>0.37159941733773688</v>
      </c>
      <c r="J53" s="5">
        <v>0.36716627307503935</v>
      </c>
      <c r="K53" s="5">
        <v>0.35016145646731084</v>
      </c>
      <c r="L53" s="5">
        <v>0.3628371703002663</v>
      </c>
      <c r="M53" s="5">
        <v>0.36567470592574447</v>
      </c>
      <c r="N53" s="5">
        <v>0.35655215181554767</v>
      </c>
      <c r="O53" s="5">
        <v>0.38587594648194873</v>
      </c>
      <c r="P53" s="5">
        <v>0.35958717546661784</v>
      </c>
      <c r="Q53" s="5">
        <v>0.33071067295117734</v>
      </c>
      <c r="R53" s="5">
        <v>0.34015635994636695</v>
      </c>
      <c r="S53" s="5">
        <v>0.31588278112903567</v>
      </c>
      <c r="T53" s="5">
        <v>0.31659702461456019</v>
      </c>
      <c r="U53" s="5">
        <v>0.30459156594653669</v>
      </c>
      <c r="V53" s="5">
        <v>0.19837159573609001</v>
      </c>
      <c r="W53" s="5">
        <v>0.18591638987562328</v>
      </c>
      <c r="X53" s="5">
        <v>0.20193636549996558</v>
      </c>
      <c r="Y53" s="5">
        <v>0.1839344542301585</v>
      </c>
      <c r="Z53" s="5">
        <v>0.19005211309329209</v>
      </c>
      <c r="AA53" s="5">
        <v>0.183380787750233</v>
      </c>
      <c r="AB53" s="5">
        <v>0.17936951289001657</v>
      </c>
      <c r="AC53" s="5">
        <v>0.18016583244720571</v>
      </c>
      <c r="AD53" s="5">
        <v>0.18975507072266712</v>
      </c>
      <c r="AE53" s="5">
        <v>0.18578488447023261</v>
      </c>
    </row>
    <row r="54" spans="2:31" x14ac:dyDescent="0.25">
      <c r="B54" s="4" t="str">
        <f t="shared" si="5"/>
        <v>Other_B</v>
      </c>
      <c r="C54" s="5">
        <v>0.14054707513238032</v>
      </c>
      <c r="D54" s="5">
        <v>9.892875436691162E-2</v>
      </c>
      <c r="E54" s="5">
        <v>0.10376319910217745</v>
      </c>
      <c r="F54" s="5">
        <v>9.3811093537432444E-2</v>
      </c>
      <c r="G54" s="5">
        <v>5.7249140341252017E-2</v>
      </c>
      <c r="H54" s="5">
        <v>3.6850055722223267E-2</v>
      </c>
      <c r="I54" s="5">
        <v>2.1476066273672066E-2</v>
      </c>
      <c r="J54" s="5">
        <v>2.2815116689246826E-2</v>
      </c>
      <c r="K54" s="5">
        <v>2.0613373071152671E-2</v>
      </c>
      <c r="L54" s="5">
        <v>1.8568435128374288E-2</v>
      </c>
      <c r="M54" s="5">
        <v>1.8353175365684038E-2</v>
      </c>
      <c r="N54" s="5">
        <v>1.5595576500188373E-2</v>
      </c>
      <c r="O54" s="5">
        <v>1.3195365034938013E-2</v>
      </c>
      <c r="P54" s="5">
        <v>1.3527095825821202E-2</v>
      </c>
      <c r="Q54" s="5">
        <v>1.1907118235180989E-2</v>
      </c>
      <c r="R54" s="5">
        <v>1.2173089288545463E-2</v>
      </c>
      <c r="S54" s="5">
        <v>3.3058533335851695E-2</v>
      </c>
      <c r="T54" s="5">
        <v>2.7904093128026348E-2</v>
      </c>
      <c r="U54" s="5">
        <v>2.6937499448570153E-2</v>
      </c>
      <c r="V54" s="5">
        <v>2.2905532122028713E-2</v>
      </c>
      <c r="W54" s="5">
        <v>1.8465521306255936E-2</v>
      </c>
      <c r="X54" s="5">
        <v>1.8203873051409587E-2</v>
      </c>
      <c r="Y54" s="5">
        <v>5.1654170340137218E-3</v>
      </c>
      <c r="Z54" s="5">
        <v>4.468481061677858E-3</v>
      </c>
      <c r="AA54" s="5">
        <v>4.9498151551099299E-3</v>
      </c>
      <c r="AB54" s="5">
        <v>5.0651640065947677E-3</v>
      </c>
      <c r="AC54" s="5">
        <v>5.1390145019454374E-3</v>
      </c>
      <c r="AD54" s="5">
        <v>5.5765584756806534E-3</v>
      </c>
      <c r="AE54" s="5">
        <v>4.8577044796220027E-3</v>
      </c>
    </row>
    <row r="55" spans="2:31" x14ac:dyDescent="0.25">
      <c r="B55" s="4" t="str">
        <f t="shared" si="5"/>
        <v>Peak_C</v>
      </c>
      <c r="C55" s="5">
        <v>6.3939970693053891E-2</v>
      </c>
      <c r="D55" s="5">
        <v>8.3514289602665506E-2</v>
      </c>
      <c r="E55" s="5">
        <v>9.7227355241662747E-2</v>
      </c>
      <c r="F55" s="5">
        <v>0.11003730333664902</v>
      </c>
      <c r="G55" s="5">
        <v>0.12510375048662251</v>
      </c>
      <c r="H55" s="5">
        <v>0.13863807069719314</v>
      </c>
      <c r="I55" s="5">
        <v>0.15139158824284513</v>
      </c>
      <c r="J55" s="5">
        <v>0.15784711259043566</v>
      </c>
      <c r="K55" s="5">
        <v>0.15582309843108733</v>
      </c>
      <c r="L55" s="5">
        <v>0.1570678788679605</v>
      </c>
      <c r="M55" s="5">
        <v>0.1673629362222398</v>
      </c>
      <c r="N55" s="5">
        <v>0.15944492925150108</v>
      </c>
      <c r="O55" s="5">
        <v>0.11662702255622932</v>
      </c>
      <c r="P55" s="5">
        <v>0.10624759807853686</v>
      </c>
      <c r="Q55" s="5">
        <v>9.7780229391235762E-2</v>
      </c>
      <c r="R55" s="5">
        <v>0.10410203593233235</v>
      </c>
      <c r="S55" s="5">
        <v>0.10393388691795342</v>
      </c>
      <c r="T55" s="5">
        <v>0.10606916975699644</v>
      </c>
      <c r="U55" s="5">
        <v>0.11139551481100525</v>
      </c>
      <c r="V55" s="5">
        <v>7.9476169841578237E-2</v>
      </c>
      <c r="W55" s="5">
        <v>7.3428699366146294E-2</v>
      </c>
      <c r="X55" s="5">
        <v>7.1533018571436319E-2</v>
      </c>
      <c r="Y55" s="5">
        <v>7.0952971390654831E-2</v>
      </c>
      <c r="Z55" s="5">
        <v>7.4447512940586949E-2</v>
      </c>
      <c r="AA55" s="5">
        <v>7.0323953329446909E-2</v>
      </c>
      <c r="AB55" s="5">
        <v>7.0097970010352922E-2</v>
      </c>
      <c r="AC55" s="5">
        <v>7.0542331363836683E-2</v>
      </c>
      <c r="AD55" s="5">
        <v>7.3998347195233752E-2</v>
      </c>
      <c r="AE55" s="5">
        <v>7.0900058494148863E-2</v>
      </c>
    </row>
    <row r="56" spans="2:31" x14ac:dyDescent="0.25">
      <c r="B56" s="4" t="str">
        <f t="shared" si="5"/>
        <v>Other_C</v>
      </c>
      <c r="C56" s="5">
        <v>1.2474343777099075E-2</v>
      </c>
      <c r="D56" s="5">
        <v>1.4746541961004531E-2</v>
      </c>
      <c r="E56" s="5">
        <v>1.592149256204705E-2</v>
      </c>
      <c r="F56" s="5">
        <v>1.5728998689321427E-2</v>
      </c>
      <c r="G56" s="5">
        <v>1.8122061785729903E-2</v>
      </c>
      <c r="H56" s="5">
        <v>1.9946137607629009E-2</v>
      </c>
      <c r="I56" s="5">
        <v>2.0138999828431939E-2</v>
      </c>
      <c r="J56" s="5">
        <v>2.1520595170795388E-2</v>
      </c>
      <c r="K56" s="5">
        <v>2.3059792388581871E-2</v>
      </c>
      <c r="L56" s="5">
        <v>2.2059723110207406E-2</v>
      </c>
      <c r="M56" s="5">
        <v>2.3187722169182266E-2</v>
      </c>
      <c r="N56" s="5">
        <v>2.176483715330791E-2</v>
      </c>
      <c r="O56" s="5">
        <v>2.3424256014116508E-2</v>
      </c>
      <c r="P56" s="5">
        <v>2.6141708861768625E-2</v>
      </c>
      <c r="Q56" s="5">
        <v>2.2923389296425907E-2</v>
      </c>
      <c r="R56" s="5">
        <v>2.3459680892981085E-2</v>
      </c>
      <c r="S56" s="5">
        <v>2.2562498741147363E-2</v>
      </c>
      <c r="T56" s="5">
        <v>1.9827476896390292E-2</v>
      </c>
      <c r="U56" s="5">
        <v>1.8628403346842914E-2</v>
      </c>
      <c r="V56" s="5">
        <v>1.7221487047138231E-2</v>
      </c>
      <c r="W56" s="5">
        <v>1.3953712804088048E-2</v>
      </c>
      <c r="X56" s="5">
        <v>1.3612907340200068E-2</v>
      </c>
      <c r="Y56" s="5">
        <v>1.2239808614303137E-2</v>
      </c>
      <c r="Z56" s="5">
        <v>1.1896293800859896E-2</v>
      </c>
      <c r="AA56" s="5">
        <v>1.1970551174143522E-2</v>
      </c>
      <c r="AB56" s="5">
        <v>1.2113718083107908E-2</v>
      </c>
      <c r="AC56" s="5">
        <v>1.2073268382122391E-2</v>
      </c>
      <c r="AD56" s="5">
        <v>1.2276766525264085E-2</v>
      </c>
      <c r="AE56" s="5">
        <v>1.1308800942878883E-2</v>
      </c>
    </row>
    <row r="57" spans="2:31" x14ac:dyDescent="0.25">
      <c r="B57" s="4" t="str">
        <f t="shared" si="5"/>
        <v>Peak_D</v>
      </c>
      <c r="C57" s="5">
        <v>0.33100310481652495</v>
      </c>
      <c r="D57" s="5">
        <v>0.47075187568912197</v>
      </c>
      <c r="E57" s="5">
        <v>0.52767423698052029</v>
      </c>
      <c r="F57" s="5">
        <v>0.57676572188854713</v>
      </c>
      <c r="G57" s="5">
        <v>0.66492671114575297</v>
      </c>
      <c r="H57" s="5">
        <v>0.7646458892157012</v>
      </c>
      <c r="I57" s="5">
        <v>0.78676944217826961</v>
      </c>
      <c r="J57" s="5">
        <v>0.81969473272090676</v>
      </c>
      <c r="K57" s="5">
        <v>0.76775228492468162</v>
      </c>
      <c r="L57" s="5">
        <v>0.77373846866146867</v>
      </c>
      <c r="M57" s="5">
        <v>0.85286478908772623</v>
      </c>
      <c r="N57" s="5">
        <v>0.70130409014772144</v>
      </c>
      <c r="O57" s="5">
        <v>0.45342828022471887</v>
      </c>
      <c r="P57" s="5">
        <v>0.38452074972486583</v>
      </c>
      <c r="Q57" s="5">
        <v>0.31276017369996356</v>
      </c>
      <c r="R57" s="5">
        <v>0.36108125686421733</v>
      </c>
      <c r="S57" s="5">
        <v>0.36825855298196936</v>
      </c>
      <c r="T57" s="5">
        <v>0.34379941105617573</v>
      </c>
      <c r="U57" s="5">
        <v>0.39254770661247029</v>
      </c>
      <c r="V57" s="5">
        <v>0.26879861570099334</v>
      </c>
      <c r="W57" s="5">
        <v>0.25097114144007332</v>
      </c>
      <c r="X57" s="5">
        <v>0.25072813407133354</v>
      </c>
      <c r="Y57" s="5">
        <v>0.25767676568143627</v>
      </c>
      <c r="Z57" s="5">
        <v>0.26843213448280367</v>
      </c>
      <c r="AA57" s="5">
        <v>0.24659839648703161</v>
      </c>
      <c r="AB57" s="5">
        <v>0.23550452496766111</v>
      </c>
      <c r="AC57" s="5">
        <v>0.23647954879761396</v>
      </c>
      <c r="AD57" s="5">
        <v>0.26559478516200269</v>
      </c>
      <c r="AE57" s="5">
        <v>0.23073508880512611</v>
      </c>
    </row>
    <row r="58" spans="2:31" x14ac:dyDescent="0.25">
      <c r="B58" s="4" t="str">
        <f t="shared" si="5"/>
        <v>Other_D</v>
      </c>
      <c r="C58" s="5">
        <v>7.4084928419480958E-2</v>
      </c>
      <c r="D58" s="5">
        <v>0.10562903270622027</v>
      </c>
      <c r="E58" s="5">
        <v>0.11526330382598715</v>
      </c>
      <c r="F58" s="5">
        <v>0.10736554334041105</v>
      </c>
      <c r="G58" s="5">
        <v>0.12579004723574608</v>
      </c>
      <c r="H58" s="5">
        <v>0.13182767148933716</v>
      </c>
      <c r="I58" s="5">
        <v>0.12886669112022006</v>
      </c>
      <c r="J58" s="5">
        <v>0.13743771719011846</v>
      </c>
      <c r="K58" s="5">
        <v>0.13763532136527687</v>
      </c>
      <c r="L58" s="5">
        <v>0.12501661275374973</v>
      </c>
      <c r="M58" s="5">
        <v>0.14833710008148143</v>
      </c>
      <c r="N58" s="5">
        <v>0.10809259372680263</v>
      </c>
      <c r="O58" s="5">
        <v>0.1286298203899941</v>
      </c>
      <c r="P58" s="5">
        <v>0.12986694770571514</v>
      </c>
      <c r="Q58" s="5">
        <v>9.4187467393971894E-2</v>
      </c>
      <c r="R58" s="5">
        <v>0.1300411377596157</v>
      </c>
      <c r="S58" s="5">
        <v>0.13365093663591845</v>
      </c>
      <c r="T58" s="5">
        <v>9.7319191749756534E-2</v>
      </c>
      <c r="U58" s="5">
        <v>0.11722343785424857</v>
      </c>
      <c r="V58" s="5">
        <v>0.10052673041025391</v>
      </c>
      <c r="W58" s="5">
        <v>8.4718251847781992E-2</v>
      </c>
      <c r="X58" s="5">
        <v>9.1013706806018876E-2</v>
      </c>
      <c r="Y58" s="5">
        <v>7.5230686710190939E-2</v>
      </c>
      <c r="Z58" s="5">
        <v>7.1464451134079052E-2</v>
      </c>
      <c r="AA58" s="5">
        <v>7.2829046215220308E-2</v>
      </c>
      <c r="AB58" s="5">
        <v>7.1764640326343207E-2</v>
      </c>
      <c r="AC58" s="5">
        <v>7.1278352726596994E-2</v>
      </c>
      <c r="AD58" s="5">
        <v>7.460654918048687E-2</v>
      </c>
      <c r="AE58" s="5">
        <v>5.3700402273273475E-2</v>
      </c>
    </row>
    <row r="59" spans="2:31" x14ac:dyDescent="0.25">
      <c r="B59" s="6" t="str">
        <f t="shared" si="5"/>
        <v>Total</v>
      </c>
      <c r="C59" s="7">
        <v>2.5796525629331635</v>
      </c>
      <c r="D59" s="7">
        <v>3.3575550969311942</v>
      </c>
      <c r="E59" s="7">
        <v>3.6536693088945915</v>
      </c>
      <c r="F59" s="7">
        <v>3.6838444000232431</v>
      </c>
      <c r="G59" s="7">
        <v>4.1138803927218888</v>
      </c>
      <c r="H59" s="7">
        <v>4.229903092195336</v>
      </c>
      <c r="I59" s="7">
        <v>4.2727735416671386</v>
      </c>
      <c r="J59" s="7">
        <v>4.481939182508671</v>
      </c>
      <c r="K59" s="7">
        <v>4.2854858747569855</v>
      </c>
      <c r="L59" s="7">
        <v>4.2389070399903011</v>
      </c>
      <c r="M59" s="7">
        <v>4.6886486700207879</v>
      </c>
      <c r="N59" s="7">
        <v>3.7687710635019074</v>
      </c>
      <c r="O59" s="7">
        <v>3.7040812625838364</v>
      </c>
      <c r="P59" s="7">
        <v>3.2321858724958816</v>
      </c>
      <c r="Q59" s="7">
        <v>2.5416469039673504</v>
      </c>
      <c r="R59" s="7">
        <v>2.897866521470422</v>
      </c>
      <c r="S59" s="7">
        <v>2.938159398250404</v>
      </c>
      <c r="T59" s="7">
        <v>2.5447681394370743</v>
      </c>
      <c r="U59" s="7">
        <v>3.0108269771562646</v>
      </c>
      <c r="V59" s="7">
        <v>2.3103296698302556</v>
      </c>
      <c r="W59" s="7">
        <v>1.9854209899731659</v>
      </c>
      <c r="X59" s="7">
        <v>2.0689426061089495</v>
      </c>
      <c r="Y59" s="7">
        <v>1.8957546182549208</v>
      </c>
      <c r="Z59" s="7">
        <v>1.9272076220229601</v>
      </c>
      <c r="AA59" s="7">
        <v>1.844356429933073</v>
      </c>
      <c r="AB59" s="7">
        <v>1.7674747045376338</v>
      </c>
      <c r="AC59" s="7">
        <v>1.7739183010412307</v>
      </c>
      <c r="AD59" s="7">
        <v>1.9563858113887276</v>
      </c>
      <c r="AE59" s="7">
        <v>1.6273754754529326</v>
      </c>
    </row>
    <row r="62" spans="2:31" x14ac:dyDescent="0.25">
      <c r="B62" s="1" t="s">
        <v>43</v>
      </c>
    </row>
    <row r="63" spans="2:31" x14ac:dyDescent="0.25">
      <c r="B63" s="2" t="str">
        <f t="shared" ref="B63:B72" si="33">B24</f>
        <v>Bundle</v>
      </c>
      <c r="C63" s="3">
        <f t="shared" ref="C63:AE63" si="34">C$24</f>
        <v>2022</v>
      </c>
      <c r="D63" s="3">
        <f t="shared" si="34"/>
        <v>2023</v>
      </c>
      <c r="E63" s="3">
        <f t="shared" si="34"/>
        <v>2024</v>
      </c>
      <c r="F63" s="3">
        <f t="shared" si="34"/>
        <v>2025</v>
      </c>
      <c r="G63" s="3">
        <f t="shared" si="34"/>
        <v>2026</v>
      </c>
      <c r="H63" s="3">
        <f t="shared" si="34"/>
        <v>2027</v>
      </c>
      <c r="I63" s="3">
        <f t="shared" si="34"/>
        <v>2028</v>
      </c>
      <c r="J63" s="3">
        <f t="shared" si="34"/>
        <v>2029</v>
      </c>
      <c r="K63" s="3">
        <f t="shared" si="34"/>
        <v>2030</v>
      </c>
      <c r="L63" s="3">
        <f t="shared" si="34"/>
        <v>2031</v>
      </c>
      <c r="M63" s="3">
        <f t="shared" si="34"/>
        <v>2032</v>
      </c>
      <c r="N63" s="3">
        <f t="shared" si="34"/>
        <v>2033</v>
      </c>
      <c r="O63" s="3">
        <f t="shared" si="34"/>
        <v>2034</v>
      </c>
      <c r="P63" s="3">
        <f t="shared" si="34"/>
        <v>2035</v>
      </c>
      <c r="Q63" s="3">
        <f t="shared" si="34"/>
        <v>2036</v>
      </c>
      <c r="R63" s="3">
        <f t="shared" si="34"/>
        <v>2037</v>
      </c>
      <c r="S63" s="3">
        <f t="shared" si="34"/>
        <v>2038</v>
      </c>
      <c r="T63" s="3">
        <f t="shared" si="34"/>
        <v>2039</v>
      </c>
      <c r="U63" s="3">
        <f t="shared" si="34"/>
        <v>2040</v>
      </c>
      <c r="V63" s="3">
        <f t="shared" si="34"/>
        <v>2041</v>
      </c>
      <c r="W63" s="3">
        <f t="shared" si="34"/>
        <v>2042</v>
      </c>
      <c r="X63" s="3">
        <f t="shared" si="34"/>
        <v>2043</v>
      </c>
      <c r="Y63" s="3">
        <f t="shared" si="34"/>
        <v>2044</v>
      </c>
      <c r="Z63" s="3">
        <f t="shared" si="34"/>
        <v>2045</v>
      </c>
      <c r="AA63" s="3">
        <f t="shared" si="34"/>
        <v>2046</v>
      </c>
      <c r="AB63" s="3">
        <f t="shared" si="34"/>
        <v>2047</v>
      </c>
      <c r="AC63" s="3">
        <f t="shared" si="34"/>
        <v>2048</v>
      </c>
      <c r="AD63" s="3">
        <f t="shared" si="34"/>
        <v>2049</v>
      </c>
      <c r="AE63" s="3">
        <f t="shared" si="34"/>
        <v>2050</v>
      </c>
    </row>
    <row r="64" spans="2:31" x14ac:dyDescent="0.25">
      <c r="B64" s="4" t="str">
        <f t="shared" si="33"/>
        <v>Peak_A</v>
      </c>
      <c r="C64" s="8">
        <f>SUM($C51:C51)</f>
        <v>0.71084002764828769</v>
      </c>
      <c r="D64" s="8">
        <f>SUM($C51:D51)</f>
        <v>1.8775023876965826</v>
      </c>
      <c r="E64" s="8">
        <f>SUM($C51:E51)</f>
        <v>3.1053725546876993</v>
      </c>
      <c r="F64" s="8">
        <f>SUM($C51:F51)</f>
        <v>4.3823093654109764</v>
      </c>
      <c r="G64" s="8">
        <f>SUM($C51:G51)</f>
        <v>5.9629963112238134</v>
      </c>
      <c r="H64" s="8">
        <f>SUM($C51:H51)</f>
        <v>7.7388873979976687</v>
      </c>
      <c r="I64" s="8">
        <f>SUM($C51:I51)</f>
        <v>9.6241881046355271</v>
      </c>
      <c r="J64" s="8">
        <f>SUM($C51:J51)</f>
        <v>11.582180169653634</v>
      </c>
      <c r="K64" s="8">
        <f>SUM($C51:K51)</f>
        <v>13.406702527305994</v>
      </c>
      <c r="L64" s="8">
        <f>SUM($C51:L51)</f>
        <v>15.286787894240653</v>
      </c>
      <c r="M64" s="8">
        <f>SUM($C51:M51)</f>
        <v>17.396250610431512</v>
      </c>
      <c r="N64" s="8">
        <f>SUM($C51:N51)</f>
        <v>18.942444461476111</v>
      </c>
      <c r="O64" s="8">
        <f>SUM($C51:O51)</f>
        <v>20.614953320296376</v>
      </c>
      <c r="P64" s="8">
        <f>SUM($C51:P51)</f>
        <v>22.00001570975919</v>
      </c>
      <c r="Q64" s="8">
        <f>SUM($C51:Q51)</f>
        <v>22.9385378492318</v>
      </c>
      <c r="R64" s="8">
        <f>SUM($C51:R51)</f>
        <v>24.242206028682482</v>
      </c>
      <c r="S64" s="8">
        <f>SUM($C51:S51)</f>
        <v>25.559787686026183</v>
      </c>
      <c r="T64" s="8">
        <f>SUM($C51:T51)</f>
        <v>26.632856924290046</v>
      </c>
      <c r="U64" s="8">
        <f>SUM($C51:U51)</f>
        <v>28.038691932772867</v>
      </c>
      <c r="V64" s="8">
        <f>SUM($C51:V51)</f>
        <v>29.022062917844032</v>
      </c>
      <c r="W64" s="8">
        <f>SUM($C51:W51)</f>
        <v>29.875479908697926</v>
      </c>
      <c r="X64" s="8">
        <f>SUM($C51:X51)</f>
        <v>30.781053047342795</v>
      </c>
      <c r="Y64" s="8">
        <f>SUM($C51:Y51)</f>
        <v>31.598383535670976</v>
      </c>
      <c r="Z64" s="8">
        <f>SUM($C51:Z51)</f>
        <v>32.466676195904157</v>
      </c>
      <c r="AA64" s="8">
        <f>SUM($C51:AA51)</f>
        <v>33.259271053346474</v>
      </c>
      <c r="AB64" s="8">
        <f>SUM($C51:AB51)</f>
        <v>33.989489212881452</v>
      </c>
      <c r="AC64" s="8">
        <f>SUM($C51:AC51)</f>
        <v>34.721324671910089</v>
      </c>
      <c r="AD64" s="8">
        <f>SUM($C51:AD51)</f>
        <v>35.558998422910747</v>
      </c>
      <c r="AE64" s="8">
        <f>SUM($C51:AE51)</f>
        <v>36.199470061652988</v>
      </c>
    </row>
    <row r="65" spans="2:31" x14ac:dyDescent="0.25">
      <c r="B65" s="4" t="str">
        <f t="shared" si="33"/>
        <v>Other_A</v>
      </c>
      <c r="C65" s="8">
        <f>SUM($C52:C52)</f>
        <v>0.75827000349999218</v>
      </c>
      <c r="D65" s="8">
        <f>SUM($C52:D52)</f>
        <v>1.6679713564857708</v>
      </c>
      <c r="E65" s="8">
        <f>SUM($C52:E52)</f>
        <v>2.7193554066184369</v>
      </c>
      <c r="F65" s="8">
        <f>SUM($C52:F52)</f>
        <v>3.7111243805748044</v>
      </c>
      <c r="G65" s="8">
        <f>SUM($C52:G52)</f>
        <v>4.8227842046824909</v>
      </c>
      <c r="H65" s="8">
        <f>SUM($C52:H52)</f>
        <v>5.7996114367978624</v>
      </c>
      <c r="I65" s="8">
        <f>SUM($C52:I52)</f>
        <v>6.706842066845967</v>
      </c>
      <c r="J65" s="8">
        <f>SUM($C52:J52)</f>
        <v>7.7043076368999888</v>
      </c>
      <c r="K65" s="8">
        <f>SUM($C52:K52)</f>
        <v>8.7102258273565241</v>
      </c>
      <c r="L65" s="8">
        <f>SUM($C52:L52)</f>
        <v>9.6097592115901378</v>
      </c>
      <c r="M65" s="8">
        <f>SUM($C52:M52)</f>
        <v>10.61316473656801</v>
      </c>
      <c r="N65" s="8">
        <f>SUM($C52:N52)</f>
        <v>11.472987770430249</v>
      </c>
      <c r="O65" s="8">
        <f>SUM($C52:O52)</f>
        <v>12.383379483491877</v>
      </c>
      <c r="P65" s="8">
        <f>SUM($C52:P52)</f>
        <v>13.210611690861619</v>
      </c>
      <c r="Q65" s="8">
        <f>SUM($C52:Q52)</f>
        <v>13.943467404388404</v>
      </c>
      <c r="R65" s="8">
        <f>SUM($C52:R52)</f>
        <v>14.566652185724086</v>
      </c>
      <c r="S65" s="8">
        <f>SUM($C52:S52)</f>
        <v>15.209882736888911</v>
      </c>
      <c r="T65" s="8">
        <f>SUM($C52:T52)</f>
        <v>15.770065270860218</v>
      </c>
      <c r="U65" s="8">
        <f>SUM($C52:U52)</f>
        <v>16.403733111513986</v>
      </c>
      <c r="V65" s="8">
        <f>SUM($C52:V52)</f>
        <v>17.043391665414994</v>
      </c>
      <c r="W65" s="8">
        <f>SUM($C52:W52)</f>
        <v>17.547941947894298</v>
      </c>
      <c r="X65" s="8">
        <f>SUM($C52:X52)</f>
        <v>18.064283410018014</v>
      </c>
      <c r="Y65" s="8">
        <f>SUM($C52:Y52)</f>
        <v>18.537507436283999</v>
      </c>
      <c r="Z65" s="8">
        <f>SUM($C52:Z52)</f>
        <v>18.975661411560477</v>
      </c>
      <c r="AA65" s="8">
        <f>SUM($C52:AA52)</f>
        <v>19.43737043394005</v>
      </c>
      <c r="AB65" s="8">
        <f>SUM($C52:AB52)</f>
        <v>19.900711448658626</v>
      </c>
      <c r="AC65" s="8">
        <f>SUM($C52:AC52)</f>
        <v>20.367115942451903</v>
      </c>
      <c r="AD65" s="8">
        <f>SUM($C52:AD52)</f>
        <v>20.864019925578635</v>
      </c>
      <c r="AE65" s="8">
        <f>SUM($C52:AE52)</f>
        <v>21.293636822824048</v>
      </c>
    </row>
    <row r="66" spans="2:31" x14ac:dyDescent="0.25">
      <c r="B66" s="4" t="str">
        <f t="shared" si="33"/>
        <v>Peak_B</v>
      </c>
      <c r="C66" s="8">
        <f>SUM($C53:C53)</f>
        <v>0.48849310894634451</v>
      </c>
      <c r="D66" s="8">
        <f>SUM($C53:D53)</f>
        <v>0.99611399851754134</v>
      </c>
      <c r="E66" s="8">
        <f>SUM($C53:E53)</f>
        <v>1.5106795025759554</v>
      </c>
      <c r="F66" s="8">
        <f>SUM($C53:F53)</f>
        <v>2.0221094571271925</v>
      </c>
      <c r="G66" s="8">
        <f>SUM($C53:G53)</f>
        <v>2.4524513689334553</v>
      </c>
      <c r="H66" s="8">
        <f>SUM($C53:H53)</f>
        <v>2.8377283175074806</v>
      </c>
      <c r="I66" s="8">
        <f>SUM($C53:I53)</f>
        <v>3.2093277348452176</v>
      </c>
      <c r="J66" s="8">
        <f>SUM($C53:J53)</f>
        <v>3.5764940079202567</v>
      </c>
      <c r="K66" s="8">
        <f>SUM($C53:K53)</f>
        <v>3.9266554643875677</v>
      </c>
      <c r="L66" s="8">
        <f>SUM($C53:L53)</f>
        <v>4.2894926346878339</v>
      </c>
      <c r="M66" s="8">
        <f>SUM($C53:M53)</f>
        <v>4.6551673406135787</v>
      </c>
      <c r="N66" s="8">
        <f>SUM($C53:N53)</f>
        <v>5.0117194924291262</v>
      </c>
      <c r="O66" s="8">
        <f>SUM($C53:O53)</f>
        <v>5.3975954389110745</v>
      </c>
      <c r="P66" s="8">
        <f>SUM($C53:P53)</f>
        <v>5.7571826143776921</v>
      </c>
      <c r="Q66" s="8">
        <f>SUM($C53:Q53)</f>
        <v>6.0878932873288694</v>
      </c>
      <c r="R66" s="8">
        <f>SUM($C53:R53)</f>
        <v>6.4280496472752366</v>
      </c>
      <c r="S66" s="8">
        <f>SUM($C53:S53)</f>
        <v>6.7439324284042721</v>
      </c>
      <c r="T66" s="8">
        <f>SUM($C53:T53)</f>
        <v>7.0605294530188321</v>
      </c>
      <c r="U66" s="8">
        <f>SUM($C53:U53)</f>
        <v>7.3651210189653691</v>
      </c>
      <c r="V66" s="8">
        <f>SUM($C53:V53)</f>
        <v>7.5634926147014587</v>
      </c>
      <c r="W66" s="8">
        <f>SUM($C53:W53)</f>
        <v>7.7494090045770818</v>
      </c>
      <c r="X66" s="8">
        <f>SUM($C53:X53)</f>
        <v>7.9513453700770471</v>
      </c>
      <c r="Y66" s="8">
        <f>SUM($C53:Y53)</f>
        <v>8.1352798243072062</v>
      </c>
      <c r="Z66" s="8">
        <f>SUM($C53:Z53)</f>
        <v>8.3253319374004988</v>
      </c>
      <c r="AA66" s="8">
        <f>SUM($C53:AA53)</f>
        <v>8.5087127251507315</v>
      </c>
      <c r="AB66" s="8">
        <f>SUM($C53:AB53)</f>
        <v>8.6880822380407476</v>
      </c>
      <c r="AC66" s="8">
        <f>SUM($C53:AC53)</f>
        <v>8.8682480704879527</v>
      </c>
      <c r="AD66" s="8">
        <f>SUM($C53:AD53)</f>
        <v>9.0580031412106194</v>
      </c>
      <c r="AE66" s="8">
        <f>SUM($C53:AE53)</f>
        <v>9.2437880256808516</v>
      </c>
    </row>
    <row r="67" spans="2:31" x14ac:dyDescent="0.25">
      <c r="B67" s="4" t="str">
        <f t="shared" si="33"/>
        <v>Other_B</v>
      </c>
      <c r="C67" s="8">
        <f>SUM($C54:C54)</f>
        <v>0.14054707513238032</v>
      </c>
      <c r="D67" s="8">
        <f>SUM($C54:D54)</f>
        <v>0.23947582949929194</v>
      </c>
      <c r="E67" s="8">
        <f>SUM($C54:E54)</f>
        <v>0.34323902860146938</v>
      </c>
      <c r="F67" s="8">
        <f>SUM($C54:F54)</f>
        <v>0.43705012213890182</v>
      </c>
      <c r="G67" s="8">
        <f>SUM($C54:G54)</f>
        <v>0.49429926248015382</v>
      </c>
      <c r="H67" s="8">
        <f>SUM($C54:H54)</f>
        <v>0.5311493182023771</v>
      </c>
      <c r="I67" s="8">
        <f>SUM($C54:I54)</f>
        <v>0.55262538447604914</v>
      </c>
      <c r="J67" s="8">
        <f>SUM($C54:J54)</f>
        <v>0.57544050116529599</v>
      </c>
      <c r="K67" s="8">
        <f>SUM($C54:K54)</f>
        <v>0.59605387423644862</v>
      </c>
      <c r="L67" s="8">
        <f>SUM($C54:L54)</f>
        <v>0.61462230936482287</v>
      </c>
      <c r="M67" s="8">
        <f>SUM($C54:M54)</f>
        <v>0.63297548473050691</v>
      </c>
      <c r="N67" s="8">
        <f>SUM($C54:N54)</f>
        <v>0.6485710612306953</v>
      </c>
      <c r="O67" s="8">
        <f>SUM($C54:O54)</f>
        <v>0.66176642626563331</v>
      </c>
      <c r="P67" s="8">
        <f>SUM($C54:P54)</f>
        <v>0.67529352209145455</v>
      </c>
      <c r="Q67" s="8">
        <f>SUM($C54:Q54)</f>
        <v>0.68720064032663553</v>
      </c>
      <c r="R67" s="8">
        <f>SUM($C54:R54)</f>
        <v>0.69937372961518096</v>
      </c>
      <c r="S67" s="8">
        <f>SUM($C54:S54)</f>
        <v>0.7324322629510327</v>
      </c>
      <c r="T67" s="8">
        <f>SUM($C54:T54)</f>
        <v>0.76033635607905903</v>
      </c>
      <c r="U67" s="8">
        <f>SUM($C54:U54)</f>
        <v>0.78727385552762918</v>
      </c>
      <c r="V67" s="8">
        <f>SUM($C54:V54)</f>
        <v>0.81017938764965791</v>
      </c>
      <c r="W67" s="8">
        <f>SUM($C54:W54)</f>
        <v>0.82864490895591381</v>
      </c>
      <c r="X67" s="8">
        <f>SUM($C54:X54)</f>
        <v>0.84684878200732339</v>
      </c>
      <c r="Y67" s="8">
        <f>SUM($C54:Y54)</f>
        <v>0.85201419904133713</v>
      </c>
      <c r="Z67" s="8">
        <f>SUM($C54:Z54)</f>
        <v>0.85648268010301498</v>
      </c>
      <c r="AA67" s="8">
        <f>SUM($C54:AA54)</f>
        <v>0.86143249525812493</v>
      </c>
      <c r="AB67" s="8">
        <f>SUM($C54:AB54)</f>
        <v>0.86649765926471967</v>
      </c>
      <c r="AC67" s="8">
        <f>SUM($C54:AC54)</f>
        <v>0.87163667376666509</v>
      </c>
      <c r="AD67" s="8">
        <f>SUM($C54:AD54)</f>
        <v>0.87721323224234571</v>
      </c>
      <c r="AE67" s="8">
        <f>SUM($C54:AE54)</f>
        <v>0.88207093672196768</v>
      </c>
    </row>
    <row r="68" spans="2:31" x14ac:dyDescent="0.25">
      <c r="B68" s="4" t="str">
        <f t="shared" si="33"/>
        <v>Peak_C</v>
      </c>
      <c r="C68" s="8">
        <f>SUM($C55:C55)</f>
        <v>6.3939970693053891E-2</v>
      </c>
      <c r="D68" s="8">
        <f>SUM($C55:D55)</f>
        <v>0.1474542602957194</v>
      </c>
      <c r="E68" s="8">
        <f>SUM($C55:E55)</f>
        <v>0.24468161553738216</v>
      </c>
      <c r="F68" s="8">
        <f>SUM($C55:F55)</f>
        <v>0.35471891887403117</v>
      </c>
      <c r="G68" s="8">
        <f>SUM($C55:G55)</f>
        <v>0.47982266936065365</v>
      </c>
      <c r="H68" s="8">
        <f>SUM($C55:H55)</f>
        <v>0.61846074005784679</v>
      </c>
      <c r="I68" s="8">
        <f>SUM($C55:I55)</f>
        <v>0.76985232830069195</v>
      </c>
      <c r="J68" s="8">
        <f>SUM($C55:J55)</f>
        <v>0.92769944089112766</v>
      </c>
      <c r="K68" s="8">
        <f>SUM($C55:K55)</f>
        <v>1.083522539322215</v>
      </c>
      <c r="L68" s="8">
        <f>SUM($C55:L55)</f>
        <v>1.2405904181901755</v>
      </c>
      <c r="M68" s="8">
        <f>SUM($C55:M55)</f>
        <v>1.4079533544124152</v>
      </c>
      <c r="N68" s="8">
        <f>SUM($C55:N55)</f>
        <v>1.5673982836639162</v>
      </c>
      <c r="O68" s="8">
        <f>SUM($C55:O55)</f>
        <v>1.6840253062201456</v>
      </c>
      <c r="P68" s="8">
        <f>SUM($C55:P55)</f>
        <v>1.7902729042986825</v>
      </c>
      <c r="Q68" s="8">
        <f>SUM($C55:Q55)</f>
        <v>1.8880531336899182</v>
      </c>
      <c r="R68" s="8">
        <f>SUM($C55:R55)</f>
        <v>1.9921551696222506</v>
      </c>
      <c r="S68" s="8">
        <f>SUM($C55:S55)</f>
        <v>2.0960890565402042</v>
      </c>
      <c r="T68" s="8">
        <f>SUM($C55:T55)</f>
        <v>2.2021582262972008</v>
      </c>
      <c r="U68" s="8">
        <f>SUM($C55:U55)</f>
        <v>2.3135537411082061</v>
      </c>
      <c r="V68" s="8">
        <f>SUM($C55:V55)</f>
        <v>2.3930299109497843</v>
      </c>
      <c r="W68" s="8">
        <f>SUM($C55:W55)</f>
        <v>2.4664586103159305</v>
      </c>
      <c r="X68" s="8">
        <f>SUM($C55:X55)</f>
        <v>2.537991628887367</v>
      </c>
      <c r="Y68" s="8">
        <f>SUM($C55:Y55)</f>
        <v>2.6089446002780217</v>
      </c>
      <c r="Z68" s="8">
        <f>SUM($C55:Z55)</f>
        <v>2.6833921132186087</v>
      </c>
      <c r="AA68" s="8">
        <f>SUM($C55:AA55)</f>
        <v>2.7537160665480558</v>
      </c>
      <c r="AB68" s="8">
        <f>SUM($C55:AB55)</f>
        <v>2.8238140365584088</v>
      </c>
      <c r="AC68" s="8">
        <f>SUM($C55:AC55)</f>
        <v>2.8943563679222453</v>
      </c>
      <c r="AD68" s="8">
        <f>SUM($C55:AD55)</f>
        <v>2.9683547151174792</v>
      </c>
      <c r="AE68" s="8">
        <f>SUM($C55:AE55)</f>
        <v>3.0392547736116282</v>
      </c>
    </row>
    <row r="69" spans="2:31" x14ac:dyDescent="0.25">
      <c r="B69" s="4" t="str">
        <f t="shared" si="33"/>
        <v>Other_C</v>
      </c>
      <c r="C69" s="8">
        <f>SUM($C56:C56)</f>
        <v>1.2474343777099075E-2</v>
      </c>
      <c r="D69" s="8">
        <f>SUM($C56:D56)</f>
        <v>2.7220885738103606E-2</v>
      </c>
      <c r="E69" s="8">
        <f>SUM($C56:E56)</f>
        <v>4.3142378300150656E-2</v>
      </c>
      <c r="F69" s="8">
        <f>SUM($C56:F56)</f>
        <v>5.8871376989472084E-2</v>
      </c>
      <c r="G69" s="8">
        <f>SUM($C56:G56)</f>
        <v>7.6993438775201983E-2</v>
      </c>
      <c r="H69" s="8">
        <f>SUM($C56:H56)</f>
        <v>9.6939576382830989E-2</v>
      </c>
      <c r="I69" s="8">
        <f>SUM($C56:I56)</f>
        <v>0.11707857621126293</v>
      </c>
      <c r="J69" s="8">
        <f>SUM($C56:J56)</f>
        <v>0.13859917138205832</v>
      </c>
      <c r="K69" s="8">
        <f>SUM($C56:K56)</f>
        <v>0.16165896377064021</v>
      </c>
      <c r="L69" s="8">
        <f>SUM($C56:L56)</f>
        <v>0.18371868688084761</v>
      </c>
      <c r="M69" s="8">
        <f>SUM($C56:M56)</f>
        <v>0.20690640905002988</v>
      </c>
      <c r="N69" s="8">
        <f>SUM($C56:N56)</f>
        <v>0.22867124620333779</v>
      </c>
      <c r="O69" s="8">
        <f>SUM($C56:O56)</f>
        <v>0.2520955022174543</v>
      </c>
      <c r="P69" s="8">
        <f>SUM($C56:P56)</f>
        <v>0.27823721107922295</v>
      </c>
      <c r="Q69" s="8">
        <f>SUM($C56:Q56)</f>
        <v>0.30116060037564885</v>
      </c>
      <c r="R69" s="8">
        <f>SUM($C56:R56)</f>
        <v>0.32462028126862991</v>
      </c>
      <c r="S69" s="8">
        <f>SUM($C56:S56)</f>
        <v>0.34718278000977726</v>
      </c>
      <c r="T69" s="8">
        <f>SUM($C56:T56)</f>
        <v>0.36701025690616756</v>
      </c>
      <c r="U69" s="8">
        <f>SUM($C56:U56)</f>
        <v>0.38563866025301047</v>
      </c>
      <c r="V69" s="8">
        <f>SUM($C56:V56)</f>
        <v>0.40286014730014869</v>
      </c>
      <c r="W69" s="8">
        <f>SUM($C56:W56)</f>
        <v>0.41681386010423671</v>
      </c>
      <c r="X69" s="8">
        <f>SUM($C56:X56)</f>
        <v>0.43042676744443675</v>
      </c>
      <c r="Y69" s="8">
        <f>SUM($C56:Y56)</f>
        <v>0.44266657605873988</v>
      </c>
      <c r="Z69" s="8">
        <f>SUM($C56:Z56)</f>
        <v>0.45456286985959976</v>
      </c>
      <c r="AA69" s="8">
        <f>SUM($C56:AA56)</f>
        <v>0.46653342103374329</v>
      </c>
      <c r="AB69" s="8">
        <f>SUM($C56:AB56)</f>
        <v>0.47864713911685119</v>
      </c>
      <c r="AC69" s="8">
        <f>SUM($C56:AC56)</f>
        <v>0.49072040749897361</v>
      </c>
      <c r="AD69" s="8">
        <f>SUM($C56:AD56)</f>
        <v>0.50299717402423771</v>
      </c>
      <c r="AE69" s="8">
        <f>SUM($C56:AE56)</f>
        <v>0.51430597496711661</v>
      </c>
    </row>
    <row r="70" spans="2:31" x14ac:dyDescent="0.25">
      <c r="B70" s="4" t="str">
        <f t="shared" si="33"/>
        <v>Peak_D</v>
      </c>
      <c r="C70" s="8">
        <f>SUM($C57:C57)</f>
        <v>0.33100310481652495</v>
      </c>
      <c r="D70" s="8">
        <f>SUM($C57:D57)</f>
        <v>0.80175498050564697</v>
      </c>
      <c r="E70" s="8">
        <f>SUM($C57:E57)</f>
        <v>1.3294292174861673</v>
      </c>
      <c r="F70" s="8">
        <f>SUM($C57:F57)</f>
        <v>1.9061949393747144</v>
      </c>
      <c r="G70" s="8">
        <f>SUM($C57:G57)</f>
        <v>2.5711216505204675</v>
      </c>
      <c r="H70" s="8">
        <f>SUM($C57:H57)</f>
        <v>3.3357675397361688</v>
      </c>
      <c r="I70" s="8">
        <f>SUM($C57:I57)</f>
        <v>4.122536981914438</v>
      </c>
      <c r="J70" s="8">
        <f>SUM($C57:J57)</f>
        <v>4.9422317146353443</v>
      </c>
      <c r="K70" s="8">
        <f>SUM($C57:K57)</f>
        <v>5.7099839995600261</v>
      </c>
      <c r="L70" s="8">
        <f>SUM($C57:L57)</f>
        <v>6.4837224682214947</v>
      </c>
      <c r="M70" s="8">
        <f>SUM($C57:M57)</f>
        <v>7.3365872573092208</v>
      </c>
      <c r="N70" s="8">
        <f>SUM($C57:N57)</f>
        <v>8.0378913474569416</v>
      </c>
      <c r="O70" s="8">
        <f>SUM($C57:O57)</f>
        <v>8.4913196276816603</v>
      </c>
      <c r="P70" s="8">
        <f>SUM($C57:P57)</f>
        <v>8.8758403774065258</v>
      </c>
      <c r="Q70" s="8">
        <f>SUM($C57:Q57)</f>
        <v>9.1886005511064894</v>
      </c>
      <c r="R70" s="8">
        <f>SUM($C57:R57)</f>
        <v>9.5496818079707069</v>
      </c>
      <c r="S70" s="8">
        <f>SUM($C57:S57)</f>
        <v>9.9179403609526755</v>
      </c>
      <c r="T70" s="8">
        <f>SUM($C57:T57)</f>
        <v>10.261739772008852</v>
      </c>
      <c r="U70" s="8">
        <f>SUM($C57:U57)</f>
        <v>10.654287478621322</v>
      </c>
      <c r="V70" s="8">
        <f>SUM($C57:V57)</f>
        <v>10.923086094322315</v>
      </c>
      <c r="W70" s="8">
        <f>SUM($C57:W57)</f>
        <v>11.174057235762389</v>
      </c>
      <c r="X70" s="8">
        <f>SUM($C57:X57)</f>
        <v>11.424785369833723</v>
      </c>
      <c r="Y70" s="8">
        <f>SUM($C57:Y57)</f>
        <v>11.682462135515159</v>
      </c>
      <c r="Z70" s="8">
        <f>SUM($C57:Z57)</f>
        <v>11.950894269997963</v>
      </c>
      <c r="AA70" s="8">
        <f>SUM($C57:AA57)</f>
        <v>12.197492666484996</v>
      </c>
      <c r="AB70" s="8">
        <f>SUM($C57:AB57)</f>
        <v>12.432997191452657</v>
      </c>
      <c r="AC70" s="8">
        <f>SUM($C57:AC57)</f>
        <v>12.669476740250271</v>
      </c>
      <c r="AD70" s="8">
        <f>SUM($C57:AD57)</f>
        <v>12.935071525412274</v>
      </c>
      <c r="AE70" s="8">
        <f>SUM($C57:AE57)</f>
        <v>13.1658066142174</v>
      </c>
    </row>
    <row r="71" spans="2:31" x14ac:dyDescent="0.25">
      <c r="B71" s="4" t="str">
        <f t="shared" si="33"/>
        <v>Other_D</v>
      </c>
      <c r="C71" s="8">
        <f>SUM($C58:C58)</f>
        <v>7.4084928419480958E-2</v>
      </c>
      <c r="D71" s="8">
        <f>SUM($C58:D58)</f>
        <v>0.17971396112570123</v>
      </c>
      <c r="E71" s="8">
        <f>SUM($C58:E58)</f>
        <v>0.29497726495168841</v>
      </c>
      <c r="F71" s="8">
        <f>SUM($C58:F58)</f>
        <v>0.40234280829209945</v>
      </c>
      <c r="G71" s="8">
        <f>SUM($C58:G58)</f>
        <v>0.5281328555278455</v>
      </c>
      <c r="H71" s="8">
        <f>SUM($C58:H58)</f>
        <v>0.65996052701718266</v>
      </c>
      <c r="I71" s="8">
        <f>SUM($C58:I58)</f>
        <v>0.78882721813740275</v>
      </c>
      <c r="J71" s="8">
        <f>SUM($C58:J58)</f>
        <v>0.92626493532752119</v>
      </c>
      <c r="K71" s="8">
        <f>SUM($C58:K58)</f>
        <v>1.063900256692798</v>
      </c>
      <c r="L71" s="8">
        <f>SUM($C58:L58)</f>
        <v>1.1889168694465477</v>
      </c>
      <c r="M71" s="8">
        <f>SUM($C58:M58)</f>
        <v>1.3372539695280292</v>
      </c>
      <c r="N71" s="8">
        <f>SUM($C58:N58)</f>
        <v>1.4453465632548319</v>
      </c>
      <c r="O71" s="8">
        <f>SUM($C58:O58)</f>
        <v>1.5739763836448259</v>
      </c>
      <c r="P71" s="8">
        <f>SUM($C58:P58)</f>
        <v>1.703843331350541</v>
      </c>
      <c r="Q71" s="8">
        <f>SUM($C58:Q58)</f>
        <v>1.798030798744513</v>
      </c>
      <c r="R71" s="8">
        <f>SUM($C58:R58)</f>
        <v>1.9280719365041288</v>
      </c>
      <c r="S71" s="8">
        <f>SUM($C58:S58)</f>
        <v>2.0617228731400474</v>
      </c>
      <c r="T71" s="8">
        <f>SUM($C58:T58)</f>
        <v>2.1590420648898041</v>
      </c>
      <c r="U71" s="8">
        <f>SUM($C58:U58)</f>
        <v>2.2762655027440526</v>
      </c>
      <c r="V71" s="8">
        <f>SUM($C58:V58)</f>
        <v>2.3767922331543065</v>
      </c>
      <c r="W71" s="8">
        <f>SUM($C58:W58)</f>
        <v>2.4615104850020884</v>
      </c>
      <c r="X71" s="8">
        <f>SUM($C58:X58)</f>
        <v>2.5525241918081072</v>
      </c>
      <c r="Y71" s="8">
        <f>SUM($C58:Y58)</f>
        <v>2.627754878518298</v>
      </c>
      <c r="Z71" s="8">
        <f>SUM($C58:Z58)</f>
        <v>2.6992193296523772</v>
      </c>
      <c r="AA71" s="8">
        <f>SUM($C58:AA58)</f>
        <v>2.7720483758675973</v>
      </c>
      <c r="AB71" s="8">
        <f>SUM($C58:AB58)</f>
        <v>2.8438130161939403</v>
      </c>
      <c r="AC71" s="8">
        <f>SUM($C58:AC58)</f>
        <v>2.9150913689205371</v>
      </c>
      <c r="AD71" s="8">
        <f>SUM($C58:AD58)</f>
        <v>2.9896979181010241</v>
      </c>
      <c r="AE71" s="8">
        <f>SUM($C58:AE58)</f>
        <v>3.0433983203742976</v>
      </c>
    </row>
    <row r="72" spans="2:31" x14ac:dyDescent="0.25">
      <c r="B72" s="6" t="str">
        <f t="shared" si="33"/>
        <v>Total</v>
      </c>
      <c r="C72" s="9">
        <f t="shared" ref="C72:AE72" si="35">SUM(C64:C71)</f>
        <v>2.5796525629331635</v>
      </c>
      <c r="D72" s="9">
        <f t="shared" si="35"/>
        <v>5.9372076598643586</v>
      </c>
      <c r="E72" s="9">
        <f t="shared" si="35"/>
        <v>9.5908769687589501</v>
      </c>
      <c r="F72" s="9">
        <f t="shared" si="35"/>
        <v>13.274721368782194</v>
      </c>
      <c r="G72" s="9">
        <f t="shared" si="35"/>
        <v>17.388601761504084</v>
      </c>
      <c r="H72" s="9">
        <f t="shared" si="35"/>
        <v>21.61850485369942</v>
      </c>
      <c r="I72" s="9">
        <f t="shared" si="35"/>
        <v>25.891278395366559</v>
      </c>
      <c r="J72" s="9">
        <f t="shared" si="35"/>
        <v>30.373217577875227</v>
      </c>
      <c r="K72" s="9">
        <f t="shared" si="35"/>
        <v>34.658703452632217</v>
      </c>
      <c r="L72" s="9">
        <f t="shared" si="35"/>
        <v>38.897610492622519</v>
      </c>
      <c r="M72" s="9">
        <f t="shared" si="35"/>
        <v>43.586259162643294</v>
      </c>
      <c r="N72" s="9">
        <f t="shared" si="35"/>
        <v>47.355030226145217</v>
      </c>
      <c r="O72" s="9">
        <f t="shared" si="35"/>
        <v>51.059111488729052</v>
      </c>
      <c r="P72" s="9">
        <f t="shared" si="35"/>
        <v>54.291297361224927</v>
      </c>
      <c r="Q72" s="9">
        <f t="shared" si="35"/>
        <v>56.832944265192275</v>
      </c>
      <c r="R72" s="9">
        <f t="shared" si="35"/>
        <v>59.730810786662708</v>
      </c>
      <c r="S72" s="9">
        <f t="shared" si="35"/>
        <v>62.6689701849131</v>
      </c>
      <c r="T72" s="9">
        <f t="shared" si="35"/>
        <v>65.213738324350189</v>
      </c>
      <c r="U72" s="9">
        <f t="shared" si="35"/>
        <v>68.224565301506445</v>
      </c>
      <c r="V72" s="9">
        <f t="shared" si="35"/>
        <v>70.534894971336684</v>
      </c>
      <c r="W72" s="9">
        <f t="shared" si="35"/>
        <v>72.520315961309876</v>
      </c>
      <c r="X72" s="9">
        <f t="shared" si="35"/>
        <v>74.58925856741881</v>
      </c>
      <c r="Y72" s="9">
        <f t="shared" si="35"/>
        <v>76.485013185673736</v>
      </c>
      <c r="Z72" s="9">
        <f t="shared" si="35"/>
        <v>78.412220807696698</v>
      </c>
      <c r="AA72" s="9">
        <f t="shared" si="35"/>
        <v>80.25657723762977</v>
      </c>
      <c r="AB72" s="9">
        <f t="shared" si="35"/>
        <v>82.024051942167389</v>
      </c>
      <c r="AC72" s="9">
        <f t="shared" si="35"/>
        <v>83.797970243208638</v>
      </c>
      <c r="AD72" s="9">
        <f t="shared" si="35"/>
        <v>85.754356054597366</v>
      </c>
      <c r="AE72" s="9">
        <f t="shared" si="35"/>
        <v>87.381731530050303</v>
      </c>
    </row>
    <row r="75" spans="2:31" x14ac:dyDescent="0.25">
      <c r="B75" s="1" t="s">
        <v>11</v>
      </c>
    </row>
    <row r="76" spans="2:31" x14ac:dyDescent="0.25">
      <c r="B76" s="2" t="str">
        <f t="shared" ref="B76:B85" si="36">B24</f>
        <v>Bundle</v>
      </c>
      <c r="C76" s="3">
        <f t="shared" ref="C76:AE76" si="37">C$24</f>
        <v>2022</v>
      </c>
      <c r="D76" s="3">
        <f t="shared" si="37"/>
        <v>2023</v>
      </c>
      <c r="E76" s="3">
        <f t="shared" si="37"/>
        <v>2024</v>
      </c>
      <c r="F76" s="3">
        <f t="shared" si="37"/>
        <v>2025</v>
      </c>
      <c r="G76" s="3">
        <f t="shared" si="37"/>
        <v>2026</v>
      </c>
      <c r="H76" s="3">
        <f t="shared" si="37"/>
        <v>2027</v>
      </c>
      <c r="I76" s="3">
        <f t="shared" si="37"/>
        <v>2028</v>
      </c>
      <c r="J76" s="3">
        <f t="shared" si="37"/>
        <v>2029</v>
      </c>
      <c r="K76" s="3">
        <f t="shared" si="37"/>
        <v>2030</v>
      </c>
      <c r="L76" s="3">
        <f t="shared" si="37"/>
        <v>2031</v>
      </c>
      <c r="M76" s="3">
        <f t="shared" si="37"/>
        <v>2032</v>
      </c>
      <c r="N76" s="3">
        <f t="shared" si="37"/>
        <v>2033</v>
      </c>
      <c r="O76" s="3">
        <f t="shared" si="37"/>
        <v>2034</v>
      </c>
      <c r="P76" s="3">
        <f t="shared" si="37"/>
        <v>2035</v>
      </c>
      <c r="Q76" s="3">
        <f t="shared" si="37"/>
        <v>2036</v>
      </c>
      <c r="R76" s="3">
        <f t="shared" si="37"/>
        <v>2037</v>
      </c>
      <c r="S76" s="3">
        <f t="shared" si="37"/>
        <v>2038</v>
      </c>
      <c r="T76" s="3">
        <f t="shared" si="37"/>
        <v>2039</v>
      </c>
      <c r="U76" s="3">
        <f t="shared" si="37"/>
        <v>2040</v>
      </c>
      <c r="V76" s="3">
        <f t="shared" si="37"/>
        <v>2041</v>
      </c>
      <c r="W76" s="3">
        <f t="shared" si="37"/>
        <v>2042</v>
      </c>
      <c r="X76" s="3">
        <f t="shared" si="37"/>
        <v>2043</v>
      </c>
      <c r="Y76" s="3">
        <f t="shared" si="37"/>
        <v>2044</v>
      </c>
      <c r="Z76" s="3">
        <f t="shared" si="37"/>
        <v>2045</v>
      </c>
      <c r="AA76" s="3">
        <f t="shared" si="37"/>
        <v>2046</v>
      </c>
      <c r="AB76" s="3">
        <f t="shared" si="37"/>
        <v>2047</v>
      </c>
      <c r="AC76" s="3">
        <f t="shared" si="37"/>
        <v>2048</v>
      </c>
      <c r="AD76" s="3">
        <f t="shared" si="37"/>
        <v>2049</v>
      </c>
      <c r="AE76" s="3">
        <f t="shared" si="37"/>
        <v>2050</v>
      </c>
    </row>
    <row r="77" spans="2:31" x14ac:dyDescent="0.25">
      <c r="B77" s="4" t="str">
        <f t="shared" si="36"/>
        <v>Peak_A</v>
      </c>
      <c r="C77" s="10">
        <v>57.97620243397828</v>
      </c>
      <c r="D77" s="10">
        <v>57.930526619380885</v>
      </c>
      <c r="E77" s="10">
        <v>58.549116579448068</v>
      </c>
      <c r="F77" s="10">
        <v>58.061415647262258</v>
      </c>
      <c r="G77" s="10">
        <v>57.850020896750522</v>
      </c>
      <c r="H77" s="10">
        <v>57.685730916091032</v>
      </c>
      <c r="I77" s="10">
        <v>56.572820872483554</v>
      </c>
      <c r="J77" s="10">
        <v>57.199061071760127</v>
      </c>
      <c r="K77" s="10">
        <v>56.748193262629123</v>
      </c>
      <c r="L77" s="10">
        <v>55.917587745070655</v>
      </c>
      <c r="M77" s="10">
        <v>57.25106692512361</v>
      </c>
      <c r="N77" s="10">
        <v>57.815744744415888</v>
      </c>
      <c r="O77" s="10">
        <v>57.351783000637489</v>
      </c>
      <c r="P77" s="10">
        <v>67.075302681284796</v>
      </c>
      <c r="Q77" s="10">
        <v>66.216040231980998</v>
      </c>
      <c r="R77" s="10">
        <v>66.891003329229321</v>
      </c>
      <c r="S77" s="10">
        <v>67.182949731418233</v>
      </c>
      <c r="T77" s="10">
        <v>67.478899503684019</v>
      </c>
      <c r="U77" s="10">
        <v>67.372773364624877</v>
      </c>
      <c r="V77" s="10">
        <v>70.970868947101977</v>
      </c>
      <c r="W77" s="10">
        <v>72.610168429869077</v>
      </c>
      <c r="X77" s="10">
        <v>71.747785711764635</v>
      </c>
      <c r="Y77" s="10">
        <v>73.929824569412659</v>
      </c>
      <c r="Z77" s="10">
        <v>75.431858986225549</v>
      </c>
      <c r="AA77" s="10">
        <v>74.213871176406244</v>
      </c>
      <c r="AB77" s="10">
        <v>74.213871176406357</v>
      </c>
      <c r="AC77" s="10">
        <v>74.213871176406343</v>
      </c>
      <c r="AD77" s="10">
        <v>74.213871176406315</v>
      </c>
      <c r="AE77" s="10">
        <v>74.213871176406201</v>
      </c>
    </row>
    <row r="78" spans="2:31" x14ac:dyDescent="0.25">
      <c r="B78" s="4" t="str">
        <f t="shared" si="36"/>
        <v>Other_A</v>
      </c>
      <c r="C78" s="10">
        <v>-3.4560551585739447</v>
      </c>
      <c r="D78" s="10">
        <v>-13.133411107588694</v>
      </c>
      <c r="E78" s="10">
        <v>-20.889354210964427</v>
      </c>
      <c r="F78" s="10">
        <v>-23.260338868229191</v>
      </c>
      <c r="G78" s="10">
        <v>-21.241625502865958</v>
      </c>
      <c r="H78" s="10">
        <v>31.179661941925247</v>
      </c>
      <c r="I78" s="10">
        <v>35.896022826328711</v>
      </c>
      <c r="J78" s="10">
        <v>35.417899997841317</v>
      </c>
      <c r="K78" s="10">
        <v>31.292412327882261</v>
      </c>
      <c r="L78" s="10">
        <v>31.874660176248906</v>
      </c>
      <c r="M78" s="10">
        <v>31.713735848337372</v>
      </c>
      <c r="N78" s="10">
        <v>32.101578554421287</v>
      </c>
      <c r="O78" s="10">
        <v>34.287416971989508</v>
      </c>
      <c r="P78" s="10">
        <v>39.607089257508655</v>
      </c>
      <c r="Q78" s="10">
        <v>39.796341356915917</v>
      </c>
      <c r="R78" s="10">
        <v>39.334567561615593</v>
      </c>
      <c r="S78" s="10">
        <v>40.12018722173719</v>
      </c>
      <c r="T78" s="10">
        <v>39.505282583670713</v>
      </c>
      <c r="U78" s="10">
        <v>40.001007539174928</v>
      </c>
      <c r="V78" s="10">
        <v>36.714413389304475</v>
      </c>
      <c r="W78" s="10">
        <v>37.36567029306584</v>
      </c>
      <c r="X78" s="10">
        <v>37.642534280840536</v>
      </c>
      <c r="Y78" s="10">
        <v>37.657148939196148</v>
      </c>
      <c r="Z78" s="10">
        <v>37.658540458666849</v>
      </c>
      <c r="AA78" s="10">
        <v>37.653984529778683</v>
      </c>
      <c r="AB78" s="10">
        <v>37.653984529778697</v>
      </c>
      <c r="AC78" s="10">
        <v>37.653984529778668</v>
      </c>
      <c r="AD78" s="10">
        <v>37.653984529778725</v>
      </c>
      <c r="AE78" s="10">
        <v>37.653984529778761</v>
      </c>
    </row>
    <row r="79" spans="2:31" x14ac:dyDescent="0.25">
      <c r="B79" s="4" t="str">
        <f t="shared" si="36"/>
        <v>Peak_B</v>
      </c>
      <c r="C79" s="10">
        <v>54.184906597867986</v>
      </c>
      <c r="D79" s="10">
        <v>69.090167971204622</v>
      </c>
      <c r="E79" s="10">
        <v>71.047405438525402</v>
      </c>
      <c r="F79" s="10">
        <v>35.078531966490303</v>
      </c>
      <c r="G79" s="10">
        <v>39.391847544583356</v>
      </c>
      <c r="H79" s="10">
        <v>58.179739561663986</v>
      </c>
      <c r="I79" s="10">
        <v>67.768348495790704</v>
      </c>
      <c r="J79" s="10">
        <v>74.797288092020068</v>
      </c>
      <c r="K79" s="10">
        <v>71.423530790754327</v>
      </c>
      <c r="L79" s="10">
        <v>76.268538007390461</v>
      </c>
      <c r="M79" s="10">
        <v>80.497588300809724</v>
      </c>
      <c r="N79" s="10">
        <v>83.447277875674729</v>
      </c>
      <c r="O79" s="10">
        <v>82.030817835692716</v>
      </c>
      <c r="P79" s="10">
        <v>81.08717743252619</v>
      </c>
      <c r="Q79" s="10">
        <v>76.692633053762577</v>
      </c>
      <c r="R79" s="10">
        <v>77.538361224575723</v>
      </c>
      <c r="S79" s="10">
        <v>81.071836079760772</v>
      </c>
      <c r="T79" s="10">
        <v>80.66104255873465</v>
      </c>
      <c r="U79" s="10">
        <v>106.99991038375869</v>
      </c>
      <c r="V79" s="10">
        <v>86.534236055270782</v>
      </c>
      <c r="W79" s="10">
        <v>85.785672841234089</v>
      </c>
      <c r="X79" s="10">
        <v>73.725958113745634</v>
      </c>
      <c r="Y79" s="10">
        <v>69.607775945344429</v>
      </c>
      <c r="Z79" s="10">
        <v>69.588931056495383</v>
      </c>
      <c r="AA79" s="10">
        <v>69.618612638653246</v>
      </c>
      <c r="AB79" s="10">
        <v>69.618612638653246</v>
      </c>
      <c r="AC79" s="10">
        <v>69.618612638653246</v>
      </c>
      <c r="AD79" s="10">
        <v>69.618612638653175</v>
      </c>
      <c r="AE79" s="10">
        <v>69.618612638653204</v>
      </c>
    </row>
    <row r="80" spans="2:31" x14ac:dyDescent="0.25">
      <c r="B80" s="4" t="str">
        <f t="shared" si="36"/>
        <v>Other_B</v>
      </c>
      <c r="C80" s="10">
        <v>6.2415895360745584</v>
      </c>
      <c r="D80" s="10">
        <v>14.131623085898363</v>
      </c>
      <c r="E80" s="10">
        <v>17.484588369704081</v>
      </c>
      <c r="F80" s="10">
        <v>14.43436495230122</v>
      </c>
      <c r="G80" s="10">
        <v>39.139889885142779</v>
      </c>
      <c r="H80" s="10">
        <v>85.772892200699459</v>
      </c>
      <c r="I80" s="10">
        <v>141.36828278261621</v>
      </c>
      <c r="J80" s="10">
        <v>155.9306915017051</v>
      </c>
      <c r="K80" s="10">
        <v>181.34055208321178</v>
      </c>
      <c r="L80" s="10">
        <v>181.90065519286935</v>
      </c>
      <c r="M80" s="10">
        <v>227.48804956395637</v>
      </c>
      <c r="N80" s="10">
        <v>234.64535133191845</v>
      </c>
      <c r="O80" s="10">
        <v>252.01665899542172</v>
      </c>
      <c r="P80" s="10">
        <v>253.19067190703387</v>
      </c>
      <c r="Q80" s="10">
        <v>256.94226953171932</v>
      </c>
      <c r="R80" s="10">
        <v>260.16273037603025</v>
      </c>
      <c r="S80" s="10">
        <v>93.907875400515891</v>
      </c>
      <c r="T80" s="10">
        <v>92.30773383390617</v>
      </c>
      <c r="U80" s="10">
        <v>93.500797897738863</v>
      </c>
      <c r="V80" s="10">
        <v>51.353547873169148</v>
      </c>
      <c r="W80" s="10">
        <v>44.460974032292683</v>
      </c>
      <c r="X80" s="10">
        <v>47.067248629509649</v>
      </c>
      <c r="Y80" s="10">
        <v>216.68010785086844</v>
      </c>
      <c r="Z80" s="10">
        <v>216.68580789380022</v>
      </c>
      <c r="AA80" s="10">
        <v>216.66832796349397</v>
      </c>
      <c r="AB80" s="10">
        <v>216.66832796349394</v>
      </c>
      <c r="AC80" s="10">
        <v>216.66832796349394</v>
      </c>
      <c r="AD80" s="10">
        <v>216.66832796349397</v>
      </c>
      <c r="AE80" s="10">
        <v>216.66832796349397</v>
      </c>
    </row>
    <row r="81" spans="2:31" x14ac:dyDescent="0.25">
      <c r="B81" s="4" t="str">
        <f t="shared" si="36"/>
        <v>Peak_C</v>
      </c>
      <c r="C81" s="10">
        <v>157.56053856030044</v>
      </c>
      <c r="D81" s="10">
        <v>158.81481309740582</v>
      </c>
      <c r="E81" s="10">
        <v>145.92453625431006</v>
      </c>
      <c r="F81" s="10">
        <v>147.37375833658064</v>
      </c>
      <c r="G81" s="10">
        <v>147.62793238763646</v>
      </c>
      <c r="H81" s="10">
        <v>147.47166866135322</v>
      </c>
      <c r="I81" s="10">
        <v>147.09281578639283</v>
      </c>
      <c r="J81" s="10">
        <v>146.66720375009979</v>
      </c>
      <c r="K81" s="10">
        <v>168.22679451899342</v>
      </c>
      <c r="L81" s="10">
        <v>169.33919781376065</v>
      </c>
      <c r="M81" s="10">
        <v>170.05431303551285</v>
      </c>
      <c r="N81" s="10">
        <v>170.70914626386411</v>
      </c>
      <c r="O81" s="10">
        <v>179.48049821345882</v>
      </c>
      <c r="P81" s="10">
        <v>177.90898502567282</v>
      </c>
      <c r="Q81" s="10">
        <v>178.75598100375615</v>
      </c>
      <c r="R81" s="10">
        <v>179.8587098561693</v>
      </c>
      <c r="S81" s="10">
        <v>180.76427341052437</v>
      </c>
      <c r="T81" s="10">
        <v>178.75214003284427</v>
      </c>
      <c r="U81" s="10">
        <v>179.73639341632742</v>
      </c>
      <c r="V81" s="10">
        <v>179.71173135858132</v>
      </c>
      <c r="W81" s="10">
        <v>181.7291197607089</v>
      </c>
      <c r="X81" s="10">
        <v>184.08850508615387</v>
      </c>
      <c r="Y81" s="10">
        <v>184.1089805622035</v>
      </c>
      <c r="Z81" s="10">
        <v>183.71558855771468</v>
      </c>
      <c r="AA81" s="10">
        <v>184.39252414446412</v>
      </c>
      <c r="AB81" s="10">
        <v>184.39252414446418</v>
      </c>
      <c r="AC81" s="10">
        <v>184.3925241444642</v>
      </c>
      <c r="AD81" s="10">
        <v>184.39252414446426</v>
      </c>
      <c r="AE81" s="10">
        <v>184.39252414446432</v>
      </c>
    </row>
    <row r="82" spans="2:31" x14ac:dyDescent="0.25">
      <c r="B82" s="4" t="str">
        <f t="shared" si="36"/>
        <v>Other_C</v>
      </c>
      <c r="C82" s="10">
        <v>233.75522085782518</v>
      </c>
      <c r="D82" s="10">
        <v>232.93374139254624</v>
      </c>
      <c r="E82" s="10">
        <v>232.4831299907672</v>
      </c>
      <c r="F82" s="10">
        <v>232.27636678661912</v>
      </c>
      <c r="G82" s="10">
        <v>232.11561727868357</v>
      </c>
      <c r="H82" s="10">
        <v>232.08291128777694</v>
      </c>
      <c r="I82" s="10">
        <v>231.95862264494434</v>
      </c>
      <c r="J82" s="10">
        <v>231.7938698661527</v>
      </c>
      <c r="K82" s="10">
        <v>219.05455691817451</v>
      </c>
      <c r="L82" s="10">
        <v>218.80531797125164</v>
      </c>
      <c r="M82" s="10">
        <v>221.04890493662907</v>
      </c>
      <c r="N82" s="10">
        <v>221.47076351261296</v>
      </c>
      <c r="O82" s="10">
        <v>221.09233727222477</v>
      </c>
      <c r="P82" s="10">
        <v>219.6585574616783</v>
      </c>
      <c r="Q82" s="10">
        <v>219.7387146499955</v>
      </c>
      <c r="R82" s="10">
        <v>221.66670887532257</v>
      </c>
      <c r="S82" s="10">
        <v>223.70178186968599</v>
      </c>
      <c r="T82" s="10">
        <v>225.56411894055589</v>
      </c>
      <c r="U82" s="10">
        <v>228.18588630241192</v>
      </c>
      <c r="V82" s="10">
        <v>230.13517094123154</v>
      </c>
      <c r="W82" s="10">
        <v>232.9888549715408</v>
      </c>
      <c r="X82" s="10">
        <v>236.22435607744336</v>
      </c>
      <c r="Y82" s="10">
        <v>235.70173254463904</v>
      </c>
      <c r="Z82" s="10">
        <v>235.74262300477122</v>
      </c>
      <c r="AA82" s="10">
        <v>235.63698344400831</v>
      </c>
      <c r="AB82" s="10">
        <v>235.63698344400831</v>
      </c>
      <c r="AC82" s="10">
        <v>235.63698344400834</v>
      </c>
      <c r="AD82" s="10">
        <v>235.63698344400831</v>
      </c>
      <c r="AE82" s="10">
        <v>235.63698344400831</v>
      </c>
    </row>
    <row r="83" spans="2:31" x14ac:dyDescent="0.25">
      <c r="B83" s="4" t="str">
        <f t="shared" si="36"/>
        <v>Peak_D</v>
      </c>
      <c r="C83" s="10">
        <v>615.62192433662017</v>
      </c>
      <c r="D83" s="10">
        <v>624.8401962088484</v>
      </c>
      <c r="E83" s="10">
        <v>591.09444533912301</v>
      </c>
      <c r="F83" s="10">
        <v>594.43745079966584</v>
      </c>
      <c r="G83" s="10">
        <v>598.48341016098334</v>
      </c>
      <c r="H83" s="10">
        <v>598.35293131746221</v>
      </c>
      <c r="I83" s="10">
        <v>599.61068882848394</v>
      </c>
      <c r="J83" s="10">
        <v>601.08094741972513</v>
      </c>
      <c r="K83" s="10">
        <v>601.17218571450974</v>
      </c>
      <c r="L83" s="10">
        <v>602.65959044714668</v>
      </c>
      <c r="M83" s="10">
        <v>601.48577173582964</v>
      </c>
      <c r="N83" s="10">
        <v>592.87932108736379</v>
      </c>
      <c r="O83" s="10">
        <v>487.05843865212734</v>
      </c>
      <c r="P83" s="10">
        <v>452.20034467060259</v>
      </c>
      <c r="Q83" s="10">
        <v>459.25848129802381</v>
      </c>
      <c r="R83" s="10">
        <v>466.71209583000336</v>
      </c>
      <c r="S83" s="10">
        <v>474.87749374508564</v>
      </c>
      <c r="T83" s="10">
        <v>449.77067057463813</v>
      </c>
      <c r="U83" s="10">
        <v>449.96134629655955</v>
      </c>
      <c r="V83" s="10">
        <v>432.85240010099619</v>
      </c>
      <c r="W83" s="10">
        <v>440.34940196182453</v>
      </c>
      <c r="X83" s="10">
        <v>461.83567448094931</v>
      </c>
      <c r="Y83" s="10">
        <v>466.6299014111928</v>
      </c>
      <c r="Z83" s="10">
        <v>466.43985871403157</v>
      </c>
      <c r="AA83" s="10">
        <v>466.79204746839855</v>
      </c>
      <c r="AB83" s="10">
        <v>466.79204746839724</v>
      </c>
      <c r="AC83" s="10">
        <v>466.79204746839838</v>
      </c>
      <c r="AD83" s="10">
        <v>466.79204746839855</v>
      </c>
      <c r="AE83" s="10">
        <v>466.79204746839861</v>
      </c>
    </row>
    <row r="84" spans="2:31" x14ac:dyDescent="0.25">
      <c r="B84" s="4" t="str">
        <f t="shared" si="36"/>
        <v>Other_D</v>
      </c>
      <c r="C84" s="10">
        <v>2190.752910070406</v>
      </c>
      <c r="D84" s="10">
        <v>2188.967090785316</v>
      </c>
      <c r="E84" s="10">
        <v>2189.8667556473633</v>
      </c>
      <c r="F84" s="10">
        <v>2210.9808182376491</v>
      </c>
      <c r="G84" s="10">
        <v>2232.6183091031066</v>
      </c>
      <c r="H84" s="10">
        <v>2304.6488622332445</v>
      </c>
      <c r="I84" s="10">
        <v>2310.2371598574578</v>
      </c>
      <c r="J84" s="10">
        <v>2310.8474270905131</v>
      </c>
      <c r="K84" s="10">
        <v>2308.2524421807188</v>
      </c>
      <c r="L84" s="10">
        <v>2295.1053491532493</v>
      </c>
      <c r="M84" s="10">
        <v>2291.4577501302629</v>
      </c>
      <c r="N84" s="10">
        <v>2279.3916758948039</v>
      </c>
      <c r="O84" s="10">
        <v>2140.5320133264536</v>
      </c>
      <c r="P84" s="10">
        <v>2134.9231962956746</v>
      </c>
      <c r="Q84" s="10">
        <v>2132.708205782546</v>
      </c>
      <c r="R84" s="10">
        <v>2132.9124411424486</v>
      </c>
      <c r="S84" s="10">
        <v>2178.8171797318219</v>
      </c>
      <c r="T84" s="10">
        <v>2180.7630306889096</v>
      </c>
      <c r="U84" s="10">
        <v>2250.2962895238816</v>
      </c>
      <c r="V84" s="10">
        <v>2348.4653985311666</v>
      </c>
      <c r="W84" s="10">
        <v>2369.1225132290147</v>
      </c>
      <c r="X84" s="10">
        <v>2367.6363285294942</v>
      </c>
      <c r="Y84" s="10">
        <v>1892.5829370551144</v>
      </c>
      <c r="Z84" s="10">
        <v>1893.2319308257902</v>
      </c>
      <c r="AA84" s="10">
        <v>1891.4050471457831</v>
      </c>
      <c r="AB84" s="10">
        <v>1891.4050471457817</v>
      </c>
      <c r="AC84" s="10">
        <v>1891.4050471457801</v>
      </c>
      <c r="AD84" s="10">
        <v>1891.4050471457788</v>
      </c>
      <c r="AE84" s="10">
        <v>1891.405047145782</v>
      </c>
    </row>
    <row r="85" spans="2:31" x14ac:dyDescent="0.25">
      <c r="B85" s="6" t="str">
        <f t="shared" si="36"/>
        <v>Total</v>
      </c>
      <c r="C85" s="11">
        <v>180.39943716523985</v>
      </c>
      <c r="D85" s="11">
        <v>184.79785244023623</v>
      </c>
      <c r="E85" s="11">
        <v>180.60010423347006</v>
      </c>
      <c r="F85" s="11">
        <v>177.52557246911962</v>
      </c>
      <c r="G85" s="11">
        <v>187.77723496785811</v>
      </c>
      <c r="H85" s="11">
        <v>223.23093740476332</v>
      </c>
      <c r="I85" s="11">
        <v>225.75581884211732</v>
      </c>
      <c r="J85" s="11">
        <v>227.1874275343518</v>
      </c>
      <c r="K85" s="11">
        <v>224.9096318788161</v>
      </c>
      <c r="L85" s="11">
        <v>222.05051081916255</v>
      </c>
      <c r="M85" s="11">
        <v>229.42661355800209</v>
      </c>
      <c r="N85" s="11">
        <v>227.46065194883667</v>
      </c>
      <c r="O85" s="11">
        <v>190.16718816189399</v>
      </c>
      <c r="P85" s="11">
        <v>200.85883305301323</v>
      </c>
      <c r="Q85" s="11">
        <v>202.56529620115461</v>
      </c>
      <c r="R85" s="11">
        <v>218.93445006170239</v>
      </c>
      <c r="S85" s="11">
        <v>222.45787074435941</v>
      </c>
      <c r="T85" s="11">
        <v>216.39905328401107</v>
      </c>
      <c r="U85" s="11">
        <v>215.22528615306879</v>
      </c>
      <c r="V85" s="11">
        <v>210.54965752480732</v>
      </c>
      <c r="W85" s="11">
        <v>220.67267152447729</v>
      </c>
      <c r="X85" s="11">
        <v>223.31423194202557</v>
      </c>
      <c r="Y85" s="11">
        <v>198.19226221458925</v>
      </c>
      <c r="Z85" s="11">
        <v>198.9340018627293</v>
      </c>
      <c r="AA85" s="11">
        <v>198.61334531221476</v>
      </c>
      <c r="AB85" s="11">
        <v>198.86730869468144</v>
      </c>
      <c r="AC85" s="11">
        <v>199.18606464652964</v>
      </c>
      <c r="AD85" s="11">
        <v>199.57420002973791</v>
      </c>
      <c r="AE85" s="11">
        <v>200.03750729927057</v>
      </c>
    </row>
    <row r="88" spans="2:31" x14ac:dyDescent="0.25">
      <c r="B88" s="1" t="s">
        <v>12</v>
      </c>
    </row>
    <row r="89" spans="2:31" x14ac:dyDescent="0.25">
      <c r="B89" s="2" t="str">
        <f t="shared" ref="B89:B98" si="38">B24</f>
        <v>Bundle</v>
      </c>
      <c r="C89" s="3">
        <f t="shared" ref="C89:AE89" si="39">C$24</f>
        <v>2022</v>
      </c>
      <c r="D89" s="3">
        <f t="shared" si="39"/>
        <v>2023</v>
      </c>
      <c r="E89" s="3">
        <f t="shared" si="39"/>
        <v>2024</v>
      </c>
      <c r="F89" s="3">
        <f t="shared" si="39"/>
        <v>2025</v>
      </c>
      <c r="G89" s="3">
        <f t="shared" si="39"/>
        <v>2026</v>
      </c>
      <c r="H89" s="3">
        <f t="shared" si="39"/>
        <v>2027</v>
      </c>
      <c r="I89" s="3">
        <f t="shared" si="39"/>
        <v>2028</v>
      </c>
      <c r="J89" s="3">
        <f t="shared" si="39"/>
        <v>2029</v>
      </c>
      <c r="K89" s="3">
        <f t="shared" si="39"/>
        <v>2030</v>
      </c>
      <c r="L89" s="3">
        <f t="shared" si="39"/>
        <v>2031</v>
      </c>
      <c r="M89" s="3">
        <f t="shared" si="39"/>
        <v>2032</v>
      </c>
      <c r="N89" s="3">
        <f t="shared" si="39"/>
        <v>2033</v>
      </c>
      <c r="O89" s="3">
        <f t="shared" si="39"/>
        <v>2034</v>
      </c>
      <c r="P89" s="3">
        <f t="shared" si="39"/>
        <v>2035</v>
      </c>
      <c r="Q89" s="3">
        <f t="shared" si="39"/>
        <v>2036</v>
      </c>
      <c r="R89" s="3">
        <f t="shared" si="39"/>
        <v>2037</v>
      </c>
      <c r="S89" s="3">
        <f t="shared" si="39"/>
        <v>2038</v>
      </c>
      <c r="T89" s="3">
        <f t="shared" si="39"/>
        <v>2039</v>
      </c>
      <c r="U89" s="3">
        <f t="shared" si="39"/>
        <v>2040</v>
      </c>
      <c r="V89" s="3">
        <f t="shared" si="39"/>
        <v>2041</v>
      </c>
      <c r="W89" s="3">
        <f t="shared" si="39"/>
        <v>2042</v>
      </c>
      <c r="X89" s="3">
        <f t="shared" si="39"/>
        <v>2043</v>
      </c>
      <c r="Y89" s="3">
        <f t="shared" si="39"/>
        <v>2044</v>
      </c>
      <c r="Z89" s="3">
        <f t="shared" si="39"/>
        <v>2045</v>
      </c>
      <c r="AA89" s="3">
        <f t="shared" si="39"/>
        <v>2046</v>
      </c>
      <c r="AB89" s="3">
        <f t="shared" si="39"/>
        <v>2047</v>
      </c>
      <c r="AC89" s="3">
        <f t="shared" si="39"/>
        <v>2048</v>
      </c>
      <c r="AD89" s="3">
        <f t="shared" si="39"/>
        <v>2049</v>
      </c>
      <c r="AE89" s="3">
        <f t="shared" si="39"/>
        <v>2050</v>
      </c>
    </row>
    <row r="90" spans="2:31" x14ac:dyDescent="0.25">
      <c r="B90" s="4" t="str">
        <f t="shared" si="38"/>
        <v>Peak_A</v>
      </c>
      <c r="C90" s="10">
        <f t="shared" ref="C90:C98" si="40">C77*(1+$C$153)^(C$89-$C$89)</f>
        <v>57.97620243397828</v>
      </c>
      <c r="D90" s="10">
        <f t="shared" ref="D90:AE90" si="41">D77*(1+$C$153)^(D$89-$C$89)</f>
        <v>59.147067678387877</v>
      </c>
      <c r="E90" s="10">
        <f t="shared" si="41"/>
        <v>61.033999636196405</v>
      </c>
      <c r="F90" s="10">
        <f t="shared" si="41"/>
        <v>61.796637792711401</v>
      </c>
      <c r="G90" s="10">
        <f t="shared" si="41"/>
        <v>62.864648054274348</v>
      </c>
      <c r="H90" s="10">
        <f t="shared" si="41"/>
        <v>64.002525340648177</v>
      </c>
      <c r="I90" s="10">
        <f t="shared" si="41"/>
        <v>64.085870356598278</v>
      </c>
      <c r="J90" s="10">
        <f t="shared" si="41"/>
        <v>66.155978056310559</v>
      </c>
      <c r="K90" s="10">
        <f t="shared" si="41"/>
        <v>67.012832609288566</v>
      </c>
      <c r="L90" s="10">
        <f t="shared" si="41"/>
        <v>67.418658505417241</v>
      </c>
      <c r="M90" s="10">
        <f t="shared" si="41"/>
        <v>70.4759608156578</v>
      </c>
      <c r="N90" s="10">
        <f t="shared" si="41"/>
        <v>72.665670841738489</v>
      </c>
      <c r="O90" s="10">
        <f t="shared" si="41"/>
        <v>73.596274267867827</v>
      </c>
      <c r="P90" s="10">
        <f t="shared" si="41"/>
        <v>87.881465036639497</v>
      </c>
      <c r="Q90" s="10">
        <f t="shared" si="41"/>
        <v>88.577536024806363</v>
      </c>
      <c r="R90" s="10">
        <f t="shared" si="41"/>
        <v>91.359526805534017</v>
      </c>
      <c r="S90" s="10">
        <f t="shared" si="41"/>
        <v>93.6851898969514</v>
      </c>
      <c r="T90" s="10">
        <f t="shared" si="41"/>
        <v>96.0739411359353</v>
      </c>
      <c r="U90" s="10">
        <f t="shared" si="41"/>
        <v>97.937222392715924</v>
      </c>
      <c r="V90" s="10">
        <f t="shared" si="41"/>
        <v>105.33415660884521</v>
      </c>
      <c r="W90" s="10">
        <f t="shared" si="41"/>
        <v>110.03029717045393</v>
      </c>
      <c r="X90" s="10">
        <f t="shared" si="41"/>
        <v>111.00667291275393</v>
      </c>
      <c r="Y90" s="10">
        <f t="shared" si="41"/>
        <v>116.78471401304996</v>
      </c>
      <c r="Z90" s="10">
        <f t="shared" si="41"/>
        <v>121.65973855919403</v>
      </c>
      <c r="AA90" s="10">
        <f t="shared" si="41"/>
        <v>122.20891718883901</v>
      </c>
      <c r="AB90" s="10">
        <f t="shared" si="41"/>
        <v>124.77530444980479</v>
      </c>
      <c r="AC90" s="10">
        <f t="shared" si="41"/>
        <v>127.39558584325066</v>
      </c>
      <c r="AD90" s="10">
        <f t="shared" si="41"/>
        <v>130.07089314595888</v>
      </c>
      <c r="AE90" s="10">
        <f t="shared" si="41"/>
        <v>132.80238190202377</v>
      </c>
    </row>
    <row r="91" spans="2:31" x14ac:dyDescent="0.25">
      <c r="B91" s="4" t="str">
        <f t="shared" si="38"/>
        <v>Other_A</v>
      </c>
      <c r="C91" s="10">
        <f t="shared" si="40"/>
        <v>-3.4560551585739447</v>
      </c>
      <c r="D91" s="10">
        <f t="shared" ref="D91:AE91" si="42">D78*(1+$C$153)^(D$89-$C$89)</f>
        <v>-13.409212740848055</v>
      </c>
      <c r="E91" s="10">
        <f t="shared" si="42"/>
        <v>-21.775919293031961</v>
      </c>
      <c r="F91" s="10">
        <f t="shared" si="42"/>
        <v>-24.756729059248549</v>
      </c>
      <c r="G91" s="10">
        <f t="shared" si="42"/>
        <v>-23.082918392054967</v>
      </c>
      <c r="H91" s="10">
        <f t="shared" si="42"/>
        <v>34.593946750083767</v>
      </c>
      <c r="I91" s="10">
        <f t="shared" si="42"/>
        <v>40.663128153902946</v>
      </c>
      <c r="J91" s="10">
        <f t="shared" si="42"/>
        <v>40.964060793204375</v>
      </c>
      <c r="K91" s="10">
        <f t="shared" si="42"/>
        <v>36.952598289154039</v>
      </c>
      <c r="L91" s="10">
        <f t="shared" si="42"/>
        <v>38.430606827959693</v>
      </c>
      <c r="M91" s="10">
        <f t="shared" si="42"/>
        <v>39.039552011994594</v>
      </c>
      <c r="N91" s="10">
        <f t="shared" si="42"/>
        <v>40.346842387792471</v>
      </c>
      <c r="O91" s="10">
        <f t="shared" si="42"/>
        <v>43.999087933835234</v>
      </c>
      <c r="P91" s="10">
        <f t="shared" si="42"/>
        <v>51.892856098254953</v>
      </c>
      <c r="Q91" s="10">
        <f t="shared" si="42"/>
        <v>53.235769578610018</v>
      </c>
      <c r="R91" s="10">
        <f t="shared" si="42"/>
        <v>53.723031509070232</v>
      </c>
      <c r="S91" s="10">
        <f t="shared" si="42"/>
        <v>55.946745023789035</v>
      </c>
      <c r="T91" s="10">
        <f t="shared" si="42"/>
        <v>56.24614837257176</v>
      </c>
      <c r="U91" s="10">
        <f t="shared" si="42"/>
        <v>58.147933885617235</v>
      </c>
      <c r="V91" s="10">
        <f t="shared" si="42"/>
        <v>54.491114835205877</v>
      </c>
      <c r="W91" s="10">
        <f t="shared" si="42"/>
        <v>56.622314687098019</v>
      </c>
      <c r="X91" s="10">
        <f t="shared" si="42"/>
        <v>58.239741464735168</v>
      </c>
      <c r="Y91" s="10">
        <f t="shared" si="42"/>
        <v>59.485862370494033</v>
      </c>
      <c r="Z91" s="10">
        <f t="shared" si="42"/>
        <v>60.737309782579565</v>
      </c>
      <c r="AA91" s="10">
        <f t="shared" si="42"/>
        <v>62.005290982482606</v>
      </c>
      <c r="AB91" s="10">
        <f t="shared" si="42"/>
        <v>63.30740209311476</v>
      </c>
      <c r="AC91" s="10">
        <f t="shared" si="42"/>
        <v>64.636857537070114</v>
      </c>
      <c r="AD91" s="10">
        <f t="shared" si="42"/>
        <v>65.994231545348683</v>
      </c>
      <c r="AE91" s="10">
        <f t="shared" si="42"/>
        <v>67.380110407801055</v>
      </c>
    </row>
    <row r="92" spans="2:31" x14ac:dyDescent="0.25">
      <c r="B92" s="4" t="str">
        <f t="shared" si="38"/>
        <v>Peak_B</v>
      </c>
      <c r="C92" s="10">
        <f t="shared" si="40"/>
        <v>54.184906597867986</v>
      </c>
      <c r="D92" s="10">
        <f t="shared" ref="D92:AE92" si="43">D79*(1+$C$153)^(D$89-$C$89)</f>
        <v>70.541061498599916</v>
      </c>
      <c r="E92" s="10">
        <f t="shared" si="43"/>
        <v>74.062728372741844</v>
      </c>
      <c r="F92" s="10">
        <f t="shared" si="43"/>
        <v>37.335213240455388</v>
      </c>
      <c r="G92" s="10">
        <f t="shared" si="43"/>
        <v>42.80646045949765</v>
      </c>
      <c r="H92" s="10">
        <f t="shared" si="43"/>
        <v>64.550629704667983</v>
      </c>
      <c r="I92" s="10">
        <f t="shared" si="43"/>
        <v>76.768199446359986</v>
      </c>
      <c r="J92" s="10">
        <f t="shared" si="43"/>
        <v>86.509947138454834</v>
      </c>
      <c r="K92" s="10">
        <f t="shared" si="43"/>
        <v>84.342651951831314</v>
      </c>
      <c r="L92" s="10">
        <f t="shared" si="43"/>
        <v>91.955370858804145</v>
      </c>
      <c r="M92" s="10">
        <f t="shared" si="43"/>
        <v>99.092386981407699</v>
      </c>
      <c r="N92" s="10">
        <f t="shared" si="43"/>
        <v>104.88064200433104</v>
      </c>
      <c r="O92" s="10">
        <f t="shared" si="43"/>
        <v>105.26547305052468</v>
      </c>
      <c r="P92" s="10">
        <f t="shared" si="43"/>
        <v>106.23969872065342</v>
      </c>
      <c r="Q92" s="10">
        <f t="shared" si="43"/>
        <v>102.59212787955133</v>
      </c>
      <c r="R92" s="10">
        <f t="shared" si="43"/>
        <v>105.90165550197946</v>
      </c>
      <c r="S92" s="10">
        <f t="shared" si="43"/>
        <v>113.05294555822368</v>
      </c>
      <c r="T92" s="10">
        <f t="shared" si="43"/>
        <v>114.84218491630801</v>
      </c>
      <c r="U92" s="10">
        <f t="shared" si="43"/>
        <v>155.54167501077154</v>
      </c>
      <c r="V92" s="10">
        <f t="shared" si="43"/>
        <v>128.43312908380099</v>
      </c>
      <c r="W92" s="10">
        <f t="shared" si="43"/>
        <v>129.99588459576509</v>
      </c>
      <c r="X92" s="10">
        <f t="shared" si="43"/>
        <v>114.06725986485738</v>
      </c>
      <c r="Y92" s="10">
        <f t="shared" si="43"/>
        <v>109.95730416253157</v>
      </c>
      <c r="Z92" s="10">
        <f t="shared" si="43"/>
        <v>112.23601370467345</v>
      </c>
      <c r="AA92" s="10">
        <f t="shared" si="43"/>
        <v>114.64184702796999</v>
      </c>
      <c r="AB92" s="10">
        <f t="shared" si="43"/>
        <v>117.04932581555734</v>
      </c>
      <c r="AC92" s="10">
        <f t="shared" si="43"/>
        <v>119.50736165768403</v>
      </c>
      <c r="AD92" s="10">
        <f t="shared" si="43"/>
        <v>122.01701625249527</v>
      </c>
      <c r="AE92" s="10">
        <f t="shared" si="43"/>
        <v>124.57937359379768</v>
      </c>
    </row>
    <row r="93" spans="2:31" x14ac:dyDescent="0.25">
      <c r="B93" s="4" t="str">
        <f t="shared" si="38"/>
        <v>Other_B</v>
      </c>
      <c r="C93" s="10">
        <f t="shared" si="40"/>
        <v>6.2415895360745584</v>
      </c>
      <c r="D93" s="10">
        <f t="shared" ref="D93:AE93" si="44">D80*(1+$C$153)^(D$89-$C$89)</f>
        <v>14.428387170702228</v>
      </c>
      <c r="E93" s="10">
        <f t="shared" si="44"/>
        <v>18.226651784702689</v>
      </c>
      <c r="F93" s="10">
        <f t="shared" si="44"/>
        <v>15.362960285781909</v>
      </c>
      <c r="G93" s="10">
        <f t="shared" si="44"/>
        <v>42.532662294176667</v>
      </c>
      <c r="H93" s="10">
        <f t="shared" si="44"/>
        <v>95.165331520219027</v>
      </c>
      <c r="I93" s="10">
        <f t="shared" si="44"/>
        <v>160.14243771514347</v>
      </c>
      <c r="J93" s="10">
        <f t="shared" si="44"/>
        <v>180.34819474309768</v>
      </c>
      <c r="K93" s="10">
        <f t="shared" si="44"/>
        <v>214.14151470494306</v>
      </c>
      <c r="L93" s="10">
        <f t="shared" si="44"/>
        <v>219.31379104315502</v>
      </c>
      <c r="M93" s="10">
        <f t="shared" si="44"/>
        <v>280.03738145296046</v>
      </c>
      <c r="N93" s="10">
        <f t="shared" si="44"/>
        <v>294.91381525576736</v>
      </c>
      <c r="O93" s="10">
        <f t="shared" si="44"/>
        <v>323.39861439517256</v>
      </c>
      <c r="P93" s="10">
        <f t="shared" si="44"/>
        <v>331.72816657314348</v>
      </c>
      <c r="Q93" s="10">
        <f t="shared" si="44"/>
        <v>343.71298942078829</v>
      </c>
      <c r="R93" s="10">
        <f t="shared" si="44"/>
        <v>355.3294577240078</v>
      </c>
      <c r="S93" s="10">
        <f t="shared" si="44"/>
        <v>130.95252850445007</v>
      </c>
      <c r="T93" s="10">
        <f t="shared" si="44"/>
        <v>131.42430970241469</v>
      </c>
      <c r="U93" s="10">
        <f t="shared" si="44"/>
        <v>135.91853177912029</v>
      </c>
      <c r="V93" s="10">
        <f t="shared" si="44"/>
        <v>76.218351759565309</v>
      </c>
      <c r="W93" s="10">
        <f t="shared" si="44"/>
        <v>67.37422996044991</v>
      </c>
      <c r="X93" s="10">
        <f t="shared" si="44"/>
        <v>72.821462316746107</v>
      </c>
      <c r="Y93" s="10">
        <f t="shared" si="44"/>
        <v>342.28303090211875</v>
      </c>
      <c r="Z93" s="10">
        <f t="shared" si="44"/>
        <v>349.48016782486258</v>
      </c>
      <c r="AA93" s="10">
        <f t="shared" si="44"/>
        <v>356.79046692760141</v>
      </c>
      <c r="AB93" s="10">
        <f t="shared" si="44"/>
        <v>364.28306673308094</v>
      </c>
      <c r="AC93" s="10">
        <f t="shared" si="44"/>
        <v>371.93301113447563</v>
      </c>
      <c r="AD93" s="10">
        <f t="shared" si="44"/>
        <v>379.74360436829966</v>
      </c>
      <c r="AE93" s="10">
        <f t="shared" si="44"/>
        <v>387.71822006003384</v>
      </c>
    </row>
    <row r="94" spans="2:31" x14ac:dyDescent="0.25">
      <c r="B94" s="4" t="str">
        <f t="shared" si="38"/>
        <v>Peak_C</v>
      </c>
      <c r="C94" s="10">
        <f t="shared" si="40"/>
        <v>157.56053856030044</v>
      </c>
      <c r="D94" s="10">
        <f t="shared" ref="D94:AE94" si="45">D81*(1+$C$153)^(D$89-$C$89)</f>
        <v>162.14992417245134</v>
      </c>
      <c r="E94" s="10">
        <f t="shared" si="45"/>
        <v>152.11771949747919</v>
      </c>
      <c r="F94" s="10">
        <f t="shared" si="45"/>
        <v>156.85464542244043</v>
      </c>
      <c r="G94" s="10">
        <f t="shared" si="45"/>
        <v>160.42479965725082</v>
      </c>
      <c r="H94" s="10">
        <f t="shared" si="45"/>
        <v>163.62034528530364</v>
      </c>
      <c r="I94" s="10">
        <f t="shared" si="45"/>
        <v>166.62720680168084</v>
      </c>
      <c r="J94" s="10">
        <f t="shared" si="45"/>
        <v>169.6341186562322</v>
      </c>
      <c r="K94" s="10">
        <f t="shared" si="45"/>
        <v>198.65573462974771</v>
      </c>
      <c r="L94" s="10">
        <f t="shared" si="45"/>
        <v>204.16870629390922</v>
      </c>
      <c r="M94" s="10">
        <f t="shared" si="45"/>
        <v>209.33655468288083</v>
      </c>
      <c r="N94" s="10">
        <f t="shared" si="45"/>
        <v>214.55564893129295</v>
      </c>
      <c r="O94" s="10">
        <f t="shared" si="45"/>
        <v>230.31709357849348</v>
      </c>
      <c r="P94" s="10">
        <f t="shared" si="45"/>
        <v>233.0947699413081</v>
      </c>
      <c r="Q94" s="10">
        <f t="shared" si="45"/>
        <v>239.12279096632582</v>
      </c>
      <c r="R94" s="10">
        <f t="shared" si="45"/>
        <v>245.65047325479819</v>
      </c>
      <c r="S94" s="10">
        <f t="shared" si="45"/>
        <v>252.07192224740564</v>
      </c>
      <c r="T94" s="10">
        <f t="shared" si="45"/>
        <v>254.50063213464765</v>
      </c>
      <c r="U94" s="10">
        <f t="shared" si="45"/>
        <v>261.27591688725414</v>
      </c>
      <c r="V94" s="10">
        <f t="shared" si="45"/>
        <v>266.72610799623726</v>
      </c>
      <c r="W94" s="10">
        <f t="shared" si="45"/>
        <v>275.38441907222369</v>
      </c>
      <c r="X94" s="10">
        <f t="shared" si="45"/>
        <v>284.81788348411345</v>
      </c>
      <c r="Y94" s="10">
        <f t="shared" si="45"/>
        <v>290.83140352921748</v>
      </c>
      <c r="Z94" s="10">
        <f t="shared" si="45"/>
        <v>296.30438350009979</v>
      </c>
      <c r="AA94" s="10">
        <f t="shared" si="45"/>
        <v>303.64149391759332</v>
      </c>
      <c r="AB94" s="10">
        <f t="shared" si="45"/>
        <v>310.01796528986284</v>
      </c>
      <c r="AC94" s="10">
        <f t="shared" si="45"/>
        <v>316.52834256094997</v>
      </c>
      <c r="AD94" s="10">
        <f t="shared" si="45"/>
        <v>323.17543775473007</v>
      </c>
      <c r="AE94" s="10">
        <f t="shared" si="45"/>
        <v>329.96212194757936</v>
      </c>
    </row>
    <row r="95" spans="2:31" x14ac:dyDescent="0.25">
      <c r="B95" s="4" t="str">
        <f t="shared" si="38"/>
        <v>Other_C</v>
      </c>
      <c r="C95" s="10">
        <f t="shared" si="40"/>
        <v>233.75522085782518</v>
      </c>
      <c r="D95" s="10">
        <f t="shared" ref="D95:AE95" si="46">D82*(1+$C$153)^(D$89-$C$89)</f>
        <v>237.8253499617897</v>
      </c>
      <c r="E95" s="10">
        <f t="shared" si="46"/>
        <v>242.34994651070528</v>
      </c>
      <c r="F95" s="10">
        <f t="shared" si="46"/>
        <v>247.21923063886754</v>
      </c>
      <c r="G95" s="10">
        <f t="shared" si="46"/>
        <v>252.2361506864161</v>
      </c>
      <c r="H95" s="10">
        <f t="shared" si="46"/>
        <v>257.49682243662022</v>
      </c>
      <c r="I95" s="10">
        <f t="shared" si="46"/>
        <v>262.76346114021197</v>
      </c>
      <c r="J95" s="10">
        <f t="shared" si="46"/>
        <v>268.09094207358163</v>
      </c>
      <c r="K95" s="10">
        <f t="shared" si="46"/>
        <v>258.67724611289958</v>
      </c>
      <c r="L95" s="10">
        <f t="shared" si="46"/>
        <v>263.80896612932764</v>
      </c>
      <c r="M95" s="10">
        <f t="shared" si="46"/>
        <v>272.11080595288485</v>
      </c>
      <c r="N95" s="10">
        <f t="shared" si="46"/>
        <v>278.35534547931957</v>
      </c>
      <c r="O95" s="10">
        <f t="shared" si="46"/>
        <v>283.71519490910549</v>
      </c>
      <c r="P95" s="10">
        <f t="shared" si="46"/>
        <v>287.79468844578594</v>
      </c>
      <c r="Q95" s="10">
        <f t="shared" si="46"/>
        <v>293.9456035843404</v>
      </c>
      <c r="R95" s="10">
        <f t="shared" si="46"/>
        <v>302.75170984825564</v>
      </c>
      <c r="S95" s="10">
        <f t="shared" si="46"/>
        <v>311.94736162272284</v>
      </c>
      <c r="T95" s="10">
        <f t="shared" si="46"/>
        <v>321.14978230033159</v>
      </c>
      <c r="U95" s="10">
        <f t="shared" si="46"/>
        <v>331.70509061175761</v>
      </c>
      <c r="V95" s="10">
        <f t="shared" si="46"/>
        <v>341.5640036082284</v>
      </c>
      <c r="W95" s="10">
        <f t="shared" si="46"/>
        <v>353.06119658272013</v>
      </c>
      <c r="X95" s="10">
        <f t="shared" si="46"/>
        <v>365.48138132735312</v>
      </c>
      <c r="Y95" s="10">
        <f t="shared" si="46"/>
        <v>372.33091770374193</v>
      </c>
      <c r="Z95" s="10">
        <f t="shared" si="46"/>
        <v>380.2158168640172</v>
      </c>
      <c r="AA95" s="10">
        <f t="shared" si="46"/>
        <v>388.02639102178568</v>
      </c>
      <c r="AB95" s="10">
        <f t="shared" si="46"/>
        <v>396.17494523324314</v>
      </c>
      <c r="AC95" s="10">
        <f t="shared" si="46"/>
        <v>404.49461908314123</v>
      </c>
      <c r="AD95" s="10">
        <f t="shared" si="46"/>
        <v>412.98900608388715</v>
      </c>
      <c r="AE95" s="10">
        <f t="shared" si="46"/>
        <v>421.66177521164866</v>
      </c>
    </row>
    <row r="96" spans="2:31" x14ac:dyDescent="0.25">
      <c r="B96" s="4" t="str">
        <f t="shared" si="38"/>
        <v>Peak_D</v>
      </c>
      <c r="C96" s="10">
        <f t="shared" si="40"/>
        <v>615.62192433662017</v>
      </c>
      <c r="D96" s="10">
        <f t="shared" ref="D96:AE96" si="47">D83*(1+$C$153)^(D$89-$C$89)</f>
        <v>637.96184032923418</v>
      </c>
      <c r="E96" s="10">
        <f t="shared" si="47"/>
        <v>616.18108469376057</v>
      </c>
      <c r="F96" s="10">
        <f t="shared" si="47"/>
        <v>632.67895603268437</v>
      </c>
      <c r="G96" s="10">
        <f t="shared" si="47"/>
        <v>650.36189033088965</v>
      </c>
      <c r="H96" s="10">
        <f t="shared" si="47"/>
        <v>663.87472328299066</v>
      </c>
      <c r="I96" s="10">
        <f t="shared" si="47"/>
        <v>679.24088415720325</v>
      </c>
      <c r="J96" s="10">
        <f t="shared" si="47"/>
        <v>695.20543209053142</v>
      </c>
      <c r="K96" s="10">
        <f t="shared" si="47"/>
        <v>709.91248768401988</v>
      </c>
      <c r="L96" s="10">
        <f t="shared" si="47"/>
        <v>726.61398250235732</v>
      </c>
      <c r="M96" s="10">
        <f t="shared" si="47"/>
        <v>740.4279074042513</v>
      </c>
      <c r="N96" s="10">
        <f t="shared" si="47"/>
        <v>745.15988309860552</v>
      </c>
      <c r="O96" s="10">
        <f t="shared" si="47"/>
        <v>625.01433364544221</v>
      </c>
      <c r="P96" s="10">
        <f t="shared" si="47"/>
        <v>592.46886992899204</v>
      </c>
      <c r="Q96" s="10">
        <f t="shared" si="47"/>
        <v>614.35242169956825</v>
      </c>
      <c r="R96" s="10">
        <f t="shared" si="47"/>
        <v>637.43394637969789</v>
      </c>
      <c r="S96" s="10">
        <f t="shared" si="47"/>
        <v>662.20653241861669</v>
      </c>
      <c r="T96" s="10">
        <f t="shared" si="47"/>
        <v>640.36671088713899</v>
      </c>
      <c r="U96" s="10">
        <f t="shared" si="47"/>
        <v>654.09158981587336</v>
      </c>
      <c r="V96" s="10">
        <f t="shared" si="47"/>
        <v>642.43460982190277</v>
      </c>
      <c r="W96" s="10">
        <f t="shared" si="47"/>
        <v>667.28636779693784</v>
      </c>
      <c r="X96" s="10">
        <f t="shared" si="47"/>
        <v>714.54249281649265</v>
      </c>
      <c r="Y96" s="10">
        <f t="shared" si="47"/>
        <v>737.12118084465772</v>
      </c>
      <c r="Z96" s="10">
        <f t="shared" si="47"/>
        <v>752.29421662667653</v>
      </c>
      <c r="AA96" s="10">
        <f t="shared" si="47"/>
        <v>768.67234883726144</v>
      </c>
      <c r="AB96" s="10">
        <f t="shared" si="47"/>
        <v>784.81446816284165</v>
      </c>
      <c r="AC96" s="10">
        <f t="shared" si="47"/>
        <v>801.29557199426313</v>
      </c>
      <c r="AD96" s="10">
        <f t="shared" si="47"/>
        <v>818.12277900614311</v>
      </c>
      <c r="AE96" s="10">
        <f t="shared" si="47"/>
        <v>835.30335736527195</v>
      </c>
    </row>
    <row r="97" spans="2:31" x14ac:dyDescent="0.25">
      <c r="B97" s="4" t="str">
        <f t="shared" si="38"/>
        <v>Other_D</v>
      </c>
      <c r="C97" s="10">
        <f t="shared" si="40"/>
        <v>2190.752910070406</v>
      </c>
      <c r="D97" s="10">
        <f t="shared" ref="D97:AE97" si="48">D84*(1+$C$153)^(D$89-$C$89)</f>
        <v>2234.9353996918076</v>
      </c>
      <c r="E97" s="10">
        <f t="shared" si="48"/>
        <v>2282.8068906237927</v>
      </c>
      <c r="F97" s="10">
        <f t="shared" si="48"/>
        <v>2353.2182133025062</v>
      </c>
      <c r="G97" s="10">
        <f t="shared" si="48"/>
        <v>2426.1488944281368</v>
      </c>
      <c r="H97" s="10">
        <f t="shared" si="48"/>
        <v>2557.016178245809</v>
      </c>
      <c r="I97" s="10">
        <f t="shared" si="48"/>
        <v>2617.0439592067892</v>
      </c>
      <c r="J97" s="10">
        <f t="shared" si="48"/>
        <v>2672.7077125669571</v>
      </c>
      <c r="K97" s="10">
        <f t="shared" si="48"/>
        <v>2725.7702075548273</v>
      </c>
      <c r="L97" s="10">
        <f t="shared" si="48"/>
        <v>2767.1602085903573</v>
      </c>
      <c r="M97" s="10">
        <f t="shared" si="48"/>
        <v>2820.7803851083795</v>
      </c>
      <c r="N97" s="10">
        <f t="shared" si="48"/>
        <v>2864.8515377978961</v>
      </c>
      <c r="O97" s="10">
        <f t="shared" si="48"/>
        <v>2746.8227296468517</v>
      </c>
      <c r="P97" s="10">
        <f t="shared" si="48"/>
        <v>2797.157384777905</v>
      </c>
      <c r="Q97" s="10">
        <f t="shared" si="48"/>
        <v>2852.9346857087344</v>
      </c>
      <c r="R97" s="10">
        <f t="shared" si="48"/>
        <v>2913.1252581356011</v>
      </c>
      <c r="S97" s="10">
        <f t="shared" si="48"/>
        <v>3038.3140670356333</v>
      </c>
      <c r="T97" s="10">
        <f t="shared" si="48"/>
        <v>3104.8890924842617</v>
      </c>
      <c r="U97" s="10">
        <f t="shared" si="48"/>
        <v>3271.1696008690933</v>
      </c>
      <c r="V97" s="10">
        <f t="shared" si="48"/>
        <v>3485.5656376944671</v>
      </c>
      <c r="W97" s="10">
        <f t="shared" si="48"/>
        <v>3590.0654109565348</v>
      </c>
      <c r="X97" s="10">
        <f t="shared" si="48"/>
        <v>3663.1573907141701</v>
      </c>
      <c r="Y97" s="10">
        <f t="shared" si="48"/>
        <v>2989.6561818896198</v>
      </c>
      <c r="Z97" s="10">
        <f t="shared" si="48"/>
        <v>3053.4856867075732</v>
      </c>
      <c r="AA97" s="10">
        <f t="shared" si="48"/>
        <v>3114.6005337432966</v>
      </c>
      <c r="AB97" s="10">
        <f t="shared" si="48"/>
        <v>3180.0071449519032</v>
      </c>
      <c r="AC97" s="10">
        <f t="shared" si="48"/>
        <v>3246.7872949958901</v>
      </c>
      <c r="AD97" s="10">
        <f t="shared" si="48"/>
        <v>3314.9698281908013</v>
      </c>
      <c r="AE97" s="10">
        <f t="shared" si="48"/>
        <v>3384.5841945828129</v>
      </c>
    </row>
    <row r="98" spans="2:31" x14ac:dyDescent="0.25">
      <c r="B98" s="6" t="str">
        <f t="shared" si="38"/>
        <v>Total</v>
      </c>
      <c r="C98" s="11">
        <f t="shared" si="40"/>
        <v>180.39943716523985</v>
      </c>
      <c r="D98" s="11">
        <f t="shared" ref="D98:AE98" si="49">D85*(1+$C$153)^(D$89-$C$89)</f>
        <v>188.67860734148118</v>
      </c>
      <c r="E98" s="11">
        <f t="shared" si="49"/>
        <v>188.26495325724272</v>
      </c>
      <c r="F98" s="11">
        <f t="shared" si="49"/>
        <v>188.94619393137739</v>
      </c>
      <c r="G98" s="11">
        <f t="shared" si="49"/>
        <v>204.05437380787961</v>
      </c>
      <c r="H98" s="11">
        <f t="shared" si="49"/>
        <v>247.67552566590876</v>
      </c>
      <c r="I98" s="11">
        <f t="shared" si="49"/>
        <v>255.73690538031113</v>
      </c>
      <c r="J98" s="11">
        <f t="shared" si="49"/>
        <v>262.76316759424253</v>
      </c>
      <c r="K98" s="11">
        <f t="shared" si="49"/>
        <v>265.59138973041451</v>
      </c>
      <c r="L98" s="11">
        <f t="shared" si="49"/>
        <v>267.72162683627693</v>
      </c>
      <c r="M98" s="11">
        <f t="shared" si="49"/>
        <v>282.42375025656185</v>
      </c>
      <c r="N98" s="11">
        <f t="shared" si="49"/>
        <v>285.88373179362731</v>
      </c>
      <c r="O98" s="11">
        <f t="shared" si="49"/>
        <v>244.03071368428789</v>
      </c>
      <c r="P98" s="11">
        <f t="shared" si="49"/>
        <v>263.16345672151175</v>
      </c>
      <c r="Q98" s="11">
        <f t="shared" si="49"/>
        <v>270.97263380251735</v>
      </c>
      <c r="R98" s="11">
        <f t="shared" si="49"/>
        <v>299.01999915625117</v>
      </c>
      <c r="S98" s="11">
        <f t="shared" si="49"/>
        <v>310.21275410017381</v>
      </c>
      <c r="T98" s="11">
        <f t="shared" si="49"/>
        <v>308.10090354163464</v>
      </c>
      <c r="U98" s="11">
        <f t="shared" si="49"/>
        <v>312.86476215593422</v>
      </c>
      <c r="V98" s="11">
        <f t="shared" si="49"/>
        <v>312.49540732250534</v>
      </c>
      <c r="W98" s="11">
        <f t="shared" si="49"/>
        <v>334.39778684286938</v>
      </c>
      <c r="X98" s="11">
        <f t="shared" si="49"/>
        <v>345.50710737664667</v>
      </c>
      <c r="Y98" s="11">
        <f t="shared" si="49"/>
        <v>313.07833877785839</v>
      </c>
      <c r="Z98" s="11">
        <f t="shared" si="49"/>
        <v>320.84929342087918</v>
      </c>
      <c r="AA98" s="11">
        <f t="shared" si="49"/>
        <v>327.05909939886402</v>
      </c>
      <c r="AB98" s="11">
        <f t="shared" si="49"/>
        <v>334.35432748832034</v>
      </c>
      <c r="AC98" s="11">
        <f t="shared" si="49"/>
        <v>341.92294506695202</v>
      </c>
      <c r="AD98" s="11">
        <f t="shared" si="49"/>
        <v>349.78359214080382</v>
      </c>
      <c r="AE98" s="11">
        <f t="shared" si="49"/>
        <v>357.95811507986917</v>
      </c>
    </row>
    <row r="101" spans="2:31" x14ac:dyDescent="0.25">
      <c r="B101" s="1" t="s">
        <v>44</v>
      </c>
    </row>
    <row r="102" spans="2:31" x14ac:dyDescent="0.25">
      <c r="B102" s="2" t="str">
        <f t="shared" ref="B102:B111" si="50">B24</f>
        <v>Bundle</v>
      </c>
      <c r="C102" s="3">
        <f t="shared" ref="C102:AE102" si="51">C$24</f>
        <v>2022</v>
      </c>
      <c r="D102" s="3">
        <f t="shared" si="51"/>
        <v>2023</v>
      </c>
      <c r="E102" s="3">
        <f t="shared" si="51"/>
        <v>2024</v>
      </c>
      <c r="F102" s="3">
        <f t="shared" si="51"/>
        <v>2025</v>
      </c>
      <c r="G102" s="3">
        <f t="shared" si="51"/>
        <v>2026</v>
      </c>
      <c r="H102" s="3">
        <f t="shared" si="51"/>
        <v>2027</v>
      </c>
      <c r="I102" s="3">
        <f t="shared" si="51"/>
        <v>2028</v>
      </c>
      <c r="J102" s="3">
        <f t="shared" si="51"/>
        <v>2029</v>
      </c>
      <c r="K102" s="3">
        <f t="shared" si="51"/>
        <v>2030</v>
      </c>
      <c r="L102" s="3">
        <f t="shared" si="51"/>
        <v>2031</v>
      </c>
      <c r="M102" s="3">
        <f t="shared" si="51"/>
        <v>2032</v>
      </c>
      <c r="N102" s="3">
        <f t="shared" si="51"/>
        <v>2033</v>
      </c>
      <c r="O102" s="3">
        <f t="shared" si="51"/>
        <v>2034</v>
      </c>
      <c r="P102" s="3">
        <f t="shared" si="51"/>
        <v>2035</v>
      </c>
      <c r="Q102" s="3">
        <f t="shared" si="51"/>
        <v>2036</v>
      </c>
      <c r="R102" s="3">
        <f t="shared" si="51"/>
        <v>2037</v>
      </c>
      <c r="S102" s="3">
        <f t="shared" si="51"/>
        <v>2038</v>
      </c>
      <c r="T102" s="3">
        <f t="shared" si="51"/>
        <v>2039</v>
      </c>
      <c r="U102" s="3">
        <f t="shared" si="51"/>
        <v>2040</v>
      </c>
      <c r="V102" s="3">
        <f t="shared" si="51"/>
        <v>2041</v>
      </c>
      <c r="W102" s="3">
        <f t="shared" si="51"/>
        <v>2042</v>
      </c>
      <c r="X102" s="3">
        <f t="shared" si="51"/>
        <v>2043</v>
      </c>
      <c r="Y102" s="3">
        <f t="shared" si="51"/>
        <v>2044</v>
      </c>
      <c r="Z102" s="3">
        <f t="shared" si="51"/>
        <v>2045</v>
      </c>
      <c r="AA102" s="3">
        <f t="shared" si="51"/>
        <v>2046</v>
      </c>
      <c r="AB102" s="3">
        <f t="shared" si="51"/>
        <v>2047</v>
      </c>
      <c r="AC102" s="3">
        <f t="shared" si="51"/>
        <v>2048</v>
      </c>
      <c r="AD102" s="3">
        <f t="shared" si="51"/>
        <v>2049</v>
      </c>
      <c r="AE102" s="3">
        <f t="shared" si="51"/>
        <v>2050</v>
      </c>
    </row>
    <row r="103" spans="2:31" x14ac:dyDescent="0.25">
      <c r="B103" s="4" t="str">
        <f t="shared" si="50"/>
        <v>Peak_A</v>
      </c>
      <c r="C103" s="10">
        <f>C77*(C25*1000/C51)</f>
        <v>446293.38032735756</v>
      </c>
      <c r="D103" s="10">
        <f t="shared" ref="D103:AE103" si="52">D77*(D25*1000/D51)</f>
        <v>320994.37314976938</v>
      </c>
      <c r="E103" s="10">
        <f t="shared" si="52"/>
        <v>356951.34392009256</v>
      </c>
      <c r="F103" s="10">
        <f t="shared" si="52"/>
        <v>387260.42858470452</v>
      </c>
      <c r="G103" s="10">
        <f t="shared" si="52"/>
        <v>346698.47106252029</v>
      </c>
      <c r="H103" s="10">
        <f t="shared" si="52"/>
        <v>337394.84652434668</v>
      </c>
      <c r="I103" s="10">
        <f t="shared" si="52"/>
        <v>340659.28739174095</v>
      </c>
      <c r="J103" s="10">
        <f t="shared" si="52"/>
        <v>348421.44900185784</v>
      </c>
      <c r="K103" s="10">
        <f t="shared" si="52"/>
        <v>376780.0350019061</v>
      </c>
      <c r="L103" s="10">
        <f t="shared" si="52"/>
        <v>372961.43668174505</v>
      </c>
      <c r="M103" s="10">
        <f t="shared" si="52"/>
        <v>325118.11678229267</v>
      </c>
      <c r="N103" s="10">
        <f t="shared" si="52"/>
        <v>445058.19758568244</v>
      </c>
      <c r="O103" s="10">
        <f t="shared" si="52"/>
        <v>317787.54151964199</v>
      </c>
      <c r="P103" s="10">
        <f t="shared" si="52"/>
        <v>408581.42973940773</v>
      </c>
      <c r="Q103" s="10">
        <f t="shared" si="52"/>
        <v>570212.3161692936</v>
      </c>
      <c r="R103" s="10">
        <f t="shared" si="52"/>
        <v>400881.59386273299</v>
      </c>
      <c r="S103" s="10">
        <f t="shared" si="52"/>
        <v>392942.59869318746</v>
      </c>
      <c r="T103" s="10">
        <f t="shared" si="52"/>
        <v>519443.925196097</v>
      </c>
      <c r="U103" s="10">
        <f t="shared" si="52"/>
        <v>373641.35030020081</v>
      </c>
      <c r="V103" s="10">
        <f t="shared" si="52"/>
        <v>471211.59192242281</v>
      </c>
      <c r="W103" s="10">
        <f t="shared" si="52"/>
        <v>484298.30089898204</v>
      </c>
      <c r="X103" s="10">
        <f t="shared" si="52"/>
        <v>429988.56738161319</v>
      </c>
      <c r="Y103" s="10">
        <f t="shared" si="52"/>
        <v>433990.51655590226</v>
      </c>
      <c r="Z103" s="10">
        <f t="shared" si="52"/>
        <v>414449.3556050866</v>
      </c>
      <c r="AA103" s="10">
        <f t="shared" si="52"/>
        <v>443162.44942274434</v>
      </c>
      <c r="AB103" s="10">
        <f t="shared" si="52"/>
        <v>476108.88756975543</v>
      </c>
      <c r="AC103" s="10">
        <f t="shared" si="52"/>
        <v>469091.64801003115</v>
      </c>
      <c r="AD103" s="10">
        <f t="shared" si="52"/>
        <v>403679.73307689402</v>
      </c>
      <c r="AE103" s="10">
        <f t="shared" si="52"/>
        <v>518719.9237369842</v>
      </c>
    </row>
    <row r="104" spans="2:31" x14ac:dyDescent="0.25">
      <c r="B104" s="4" t="str">
        <f t="shared" si="50"/>
        <v>Other_A</v>
      </c>
      <c r="C104" s="10">
        <f t="shared" ref="C104:AE104" si="53">C78*(C26*1000/C52)</f>
        <v>-29546.186203106459</v>
      </c>
      <c r="D104" s="10">
        <f t="shared" si="53"/>
        <v>-104111.74615425097</v>
      </c>
      <c r="E104" s="10">
        <f t="shared" si="53"/>
        <v>-158877.9973975519</v>
      </c>
      <c r="F104" s="10">
        <f t="shared" si="53"/>
        <v>-200614.57995963917</v>
      </c>
      <c r="G104" s="10">
        <f t="shared" si="53"/>
        <v>-166084.30114061147</v>
      </c>
      <c r="H104" s="10">
        <f t="shared" si="53"/>
        <v>227008.75003323428</v>
      </c>
      <c r="I104" s="10">
        <f t="shared" si="53"/>
        <v>285499.70185243239</v>
      </c>
      <c r="J104" s="10">
        <f t="shared" si="53"/>
        <v>268340.77452157275</v>
      </c>
      <c r="K104" s="10">
        <f t="shared" si="53"/>
        <v>238432.22118469499</v>
      </c>
      <c r="L104" s="10">
        <f t="shared" si="53"/>
        <v>274910.93740463757</v>
      </c>
      <c r="M104" s="10">
        <f t="shared" si="53"/>
        <v>231698.30482376285</v>
      </c>
      <c r="N104" s="10">
        <f t="shared" si="53"/>
        <v>274439.8378681973</v>
      </c>
      <c r="O104" s="10">
        <f t="shared" si="53"/>
        <v>271804.69893385773</v>
      </c>
      <c r="P104" s="10">
        <f t="shared" si="53"/>
        <v>300079.81863839232</v>
      </c>
      <c r="Q104" s="10">
        <f t="shared" si="53"/>
        <v>345030.46352247678</v>
      </c>
      <c r="R104" s="10">
        <f t="shared" si="53"/>
        <v>307549.6347140508</v>
      </c>
      <c r="S104" s="10">
        <f t="shared" si="53"/>
        <v>292101.74149000179</v>
      </c>
      <c r="T104" s="10">
        <f t="shared" si="53"/>
        <v>337734.89764124661</v>
      </c>
      <c r="U104" s="10">
        <f t="shared" si="53"/>
        <v>318497.34081863181</v>
      </c>
      <c r="V104" s="10">
        <f t="shared" si="53"/>
        <v>279745.10377089231</v>
      </c>
      <c r="W104" s="10">
        <f t="shared" si="53"/>
        <v>322269.52037197253</v>
      </c>
      <c r="X104" s="10">
        <f t="shared" si="53"/>
        <v>294319.94262168882</v>
      </c>
      <c r="Y104" s="10">
        <f t="shared" si="53"/>
        <v>275028.19625349564</v>
      </c>
      <c r="Z104" s="10">
        <f t="shared" si="53"/>
        <v>294987.9291051504</v>
      </c>
      <c r="AA104" s="10">
        <f t="shared" si="53"/>
        <v>277254.82358728064</v>
      </c>
      <c r="AB104" s="10">
        <f t="shared" si="53"/>
        <v>272949.46672884643</v>
      </c>
      <c r="AC104" s="10">
        <f t="shared" si="53"/>
        <v>267165.91880057903</v>
      </c>
      <c r="AD104" s="10">
        <f t="shared" si="53"/>
        <v>246379.91325008936</v>
      </c>
      <c r="AE104" s="10">
        <f t="shared" si="53"/>
        <v>279151.05078070721</v>
      </c>
    </row>
    <row r="105" spans="2:31" x14ac:dyDescent="0.25">
      <c r="B105" s="4" t="str">
        <f t="shared" si="50"/>
        <v>Peak_B</v>
      </c>
      <c r="C105" s="10">
        <f t="shared" ref="C105:AE105" si="54">C79*(C27*1000/C53)</f>
        <v>268093.03912891843</v>
      </c>
      <c r="D105" s="10">
        <f t="shared" si="54"/>
        <v>323272.67218352121</v>
      </c>
      <c r="E105" s="10">
        <f t="shared" si="54"/>
        <v>347002.34601578972</v>
      </c>
      <c r="F105" s="10">
        <f t="shared" si="54"/>
        <v>171701.49470840141</v>
      </c>
      <c r="G105" s="10">
        <f t="shared" si="54"/>
        <v>191110.37867016287</v>
      </c>
      <c r="H105" s="10">
        <f t="shared" si="54"/>
        <v>279471.9858519425</v>
      </c>
      <c r="I105" s="10">
        <f t="shared" si="54"/>
        <v>328695.27372424968</v>
      </c>
      <c r="J105" s="10">
        <f t="shared" si="54"/>
        <v>364452.31532970653</v>
      </c>
      <c r="K105" s="10">
        <f t="shared" si="54"/>
        <v>357840.66661666567</v>
      </c>
      <c r="L105" s="10">
        <f t="shared" si="54"/>
        <v>373317.27529542038</v>
      </c>
      <c r="M105" s="10">
        <f t="shared" si="54"/>
        <v>382950.54324446875</v>
      </c>
      <c r="N105" s="10">
        <f t="shared" si="54"/>
        <v>412875.7570582442</v>
      </c>
      <c r="O105" s="10">
        <f t="shared" si="54"/>
        <v>383821.93099018565</v>
      </c>
      <c r="P105" s="10">
        <f t="shared" si="54"/>
        <v>395100.01381972263</v>
      </c>
      <c r="Q105" s="10">
        <f t="shared" si="54"/>
        <v>391336.09602194483</v>
      </c>
      <c r="R105" s="10">
        <f t="shared" si="54"/>
        <v>376178.9938469177</v>
      </c>
      <c r="S105" s="10">
        <f t="shared" si="54"/>
        <v>389436.37762179569</v>
      </c>
      <c r="T105" s="10">
        <f t="shared" si="54"/>
        <v>399090.17836581572</v>
      </c>
      <c r="U105" s="10">
        <f t="shared" si="54"/>
        <v>500927.74925364426</v>
      </c>
      <c r="V105" s="10">
        <f t="shared" si="54"/>
        <v>433547.15697127697</v>
      </c>
      <c r="W105" s="10">
        <f t="shared" si="54"/>
        <v>419901.50173549406</v>
      </c>
      <c r="X105" s="10">
        <f t="shared" si="54"/>
        <v>357683.03979628743</v>
      </c>
      <c r="Y105" s="10">
        <f t="shared" si="54"/>
        <v>335233.83775891917</v>
      </c>
      <c r="Z105" s="10">
        <f t="shared" si="54"/>
        <v>323476.14780405903</v>
      </c>
      <c r="AA105" s="10">
        <f t="shared" si="54"/>
        <v>333742.34340428532</v>
      </c>
      <c r="AB105" s="10">
        <f t="shared" si="54"/>
        <v>338774.47453459719</v>
      </c>
      <c r="AC105" s="10">
        <f t="shared" si="54"/>
        <v>334109.87134239962</v>
      </c>
      <c r="AD105" s="10">
        <f t="shared" si="54"/>
        <v>313509.64946388052</v>
      </c>
      <c r="AE105" s="10">
        <f t="shared" si="54"/>
        <v>315689.83916619065</v>
      </c>
    </row>
    <row r="106" spans="2:31" x14ac:dyDescent="0.25">
      <c r="B106" s="4" t="str">
        <f t="shared" si="50"/>
        <v>Other_B</v>
      </c>
      <c r="C106" s="10">
        <f t="shared" ref="C106:AE106" si="55">C80*(C28*1000/C54)</f>
        <v>45655.45633711596</v>
      </c>
      <c r="D106" s="10">
        <f t="shared" si="55"/>
        <v>102427.64273255688</v>
      </c>
      <c r="E106" s="10">
        <f t="shared" si="55"/>
        <v>116222.89744975326</v>
      </c>
      <c r="F106" s="10">
        <f t="shared" si="55"/>
        <v>108421.01012574439</v>
      </c>
      <c r="G106" s="10">
        <f t="shared" si="55"/>
        <v>275866.02813607373</v>
      </c>
      <c r="H106" s="10">
        <f t="shared" si="55"/>
        <v>532979.26438196097</v>
      </c>
      <c r="I106" s="10">
        <f t="shared" si="55"/>
        <v>1025349.8324106327</v>
      </c>
      <c r="J106" s="10">
        <f t="shared" si="55"/>
        <v>1032175.6346265835</v>
      </c>
      <c r="K106" s="10">
        <f t="shared" si="55"/>
        <v>1191045.66892328</v>
      </c>
      <c r="L106" s="10">
        <f t="shared" si="55"/>
        <v>1366312.4663756988</v>
      </c>
      <c r="M106" s="10">
        <f t="shared" si="55"/>
        <v>1417876.2009234119</v>
      </c>
      <c r="N106" s="10">
        <f t="shared" si="55"/>
        <v>1716364.1618091927</v>
      </c>
      <c r="O106" s="10">
        <f t="shared" si="55"/>
        <v>1826645.9665198948</v>
      </c>
      <c r="P106" s="10">
        <f t="shared" si="55"/>
        <v>1675983.3483731844</v>
      </c>
      <c r="Q106" s="10">
        <f t="shared" si="55"/>
        <v>1890663.6433242469</v>
      </c>
      <c r="R106" s="10">
        <f t="shared" si="55"/>
        <v>1833680.6595134323</v>
      </c>
      <c r="S106" s="10">
        <f t="shared" si="55"/>
        <v>583528.7707627475</v>
      </c>
      <c r="T106" s="10">
        <f t="shared" si="55"/>
        <v>675204.87966635847</v>
      </c>
      <c r="U106" s="10">
        <f t="shared" si="55"/>
        <v>680889.15616296965</v>
      </c>
      <c r="V106" s="10">
        <f t="shared" si="55"/>
        <v>337290.36376880493</v>
      </c>
      <c r="W106" s="10">
        <f t="shared" si="55"/>
        <v>333960.22143579973</v>
      </c>
      <c r="X106" s="10">
        <f t="shared" si="55"/>
        <v>331739.6899382851</v>
      </c>
      <c r="Y106" s="10">
        <f t="shared" si="55"/>
        <v>1348092.2751733575</v>
      </c>
      <c r="Z106" s="10">
        <f t="shared" si="55"/>
        <v>1553842.678012734</v>
      </c>
      <c r="AA106" s="10">
        <f t="shared" si="55"/>
        <v>1397394.5312745825</v>
      </c>
      <c r="AB106" s="10">
        <f t="shared" si="55"/>
        <v>1359352.7692450897</v>
      </c>
      <c r="AC106" s="10">
        <f t="shared" si="55"/>
        <v>1332601.1698655952</v>
      </c>
      <c r="AD106" s="10">
        <f t="shared" si="55"/>
        <v>1220390.804267643</v>
      </c>
      <c r="AE106" s="10">
        <f t="shared" si="55"/>
        <v>1391051.3875823682</v>
      </c>
    </row>
    <row r="107" spans="2:31" x14ac:dyDescent="0.25">
      <c r="B107" s="4" t="str">
        <f t="shared" si="50"/>
        <v>Peak_C</v>
      </c>
      <c r="C107" s="10">
        <f t="shared" ref="C107:AE107" si="56">C81*(C29*1000/C55)</f>
        <v>1021738.854698139</v>
      </c>
      <c r="D107" s="10">
        <f t="shared" si="56"/>
        <v>937964.71954229055</v>
      </c>
      <c r="E107" s="10">
        <f t="shared" si="56"/>
        <v>921302.72556019749</v>
      </c>
      <c r="F107" s="10">
        <f t="shared" si="56"/>
        <v>942983.10251907597</v>
      </c>
      <c r="G107" s="10">
        <f t="shared" si="56"/>
        <v>917397.47259150189</v>
      </c>
      <c r="H107" s="10">
        <f t="shared" si="56"/>
        <v>906066.74816929875</v>
      </c>
      <c r="I107" s="10">
        <f t="shared" si="56"/>
        <v>898302.96367670875</v>
      </c>
      <c r="J107" s="10">
        <f t="shared" si="56"/>
        <v>923081.15213262744</v>
      </c>
      <c r="K107" s="10">
        <f t="shared" si="56"/>
        <v>1070494.451696252</v>
      </c>
      <c r="L107" s="10">
        <f t="shared" si="56"/>
        <v>1083530.7719289893</v>
      </c>
      <c r="M107" s="10">
        <f t="shared" si="56"/>
        <v>1034693.5711542213</v>
      </c>
      <c r="N107" s="10">
        <f t="shared" si="56"/>
        <v>1107004.1343085708</v>
      </c>
      <c r="O107" s="10">
        <f t="shared" si="56"/>
        <v>1060016.8327298644</v>
      </c>
      <c r="P107" s="10">
        <f t="shared" si="56"/>
        <v>1119707.9283795424</v>
      </c>
      <c r="Q107" s="10">
        <f t="shared" si="56"/>
        <v>1202809.2744901176</v>
      </c>
      <c r="R107" s="10">
        <f t="shared" si="56"/>
        <v>1117687.7111057916</v>
      </c>
      <c r="S107" s="10">
        <f t="shared" si="56"/>
        <v>1110616.6959456236</v>
      </c>
      <c r="T107" s="10">
        <f t="shared" si="56"/>
        <v>1159160.8438308411</v>
      </c>
      <c r="U107" s="10">
        <f t="shared" si="56"/>
        <v>1064810.1935709731</v>
      </c>
      <c r="V107" s="10">
        <f t="shared" si="56"/>
        <v>1143577.7033864139</v>
      </c>
      <c r="W107" s="10">
        <f t="shared" si="56"/>
        <v>1162808.7055948938</v>
      </c>
      <c r="X107" s="10">
        <f t="shared" si="56"/>
        <v>1143972.7331257332</v>
      </c>
      <c r="Y107" s="10">
        <f t="shared" si="56"/>
        <v>1134791.863727865</v>
      </c>
      <c r="Z107" s="10">
        <f t="shared" si="56"/>
        <v>1074316.0950942028</v>
      </c>
      <c r="AA107" s="10">
        <f t="shared" si="56"/>
        <v>1134565.6746142132</v>
      </c>
      <c r="AB107" s="10">
        <f t="shared" si="56"/>
        <v>1129529.0986643315</v>
      </c>
      <c r="AC107" s="10">
        <f t="shared" si="56"/>
        <v>1112048.9248745616</v>
      </c>
      <c r="AD107" s="10">
        <f t="shared" si="56"/>
        <v>1048585.9089252641</v>
      </c>
      <c r="AE107" s="10">
        <f t="shared" si="56"/>
        <v>1080661.9869638307</v>
      </c>
    </row>
    <row r="108" spans="2:31" x14ac:dyDescent="0.25">
      <c r="B108" s="4" t="str">
        <f t="shared" si="50"/>
        <v>Other_C</v>
      </c>
      <c r="C108" s="10">
        <f t="shared" ref="C108:AE108" si="57">C82*(C30*1000/C56)</f>
        <v>2078706.5382738826</v>
      </c>
      <c r="D108" s="10">
        <f t="shared" si="57"/>
        <v>1967971.146331294</v>
      </c>
      <c r="E108" s="10">
        <f t="shared" si="57"/>
        <v>1973643.883370057</v>
      </c>
      <c r="F108" s="10">
        <f t="shared" si="57"/>
        <v>2141384.5928417598</v>
      </c>
      <c r="G108" s="10">
        <f t="shared" si="57"/>
        <v>1983834.9300194634</v>
      </c>
      <c r="H108" s="10">
        <f t="shared" si="57"/>
        <v>1900804.2503443873</v>
      </c>
      <c r="I108" s="10">
        <f t="shared" si="57"/>
        <v>1985213.9424723107</v>
      </c>
      <c r="J108" s="10">
        <f t="shared" si="57"/>
        <v>1946326.8284995025</v>
      </c>
      <c r="K108" s="10">
        <f t="shared" si="57"/>
        <v>1817786.3061462608</v>
      </c>
      <c r="L108" s="10">
        <f t="shared" si="57"/>
        <v>2017193.3254230334</v>
      </c>
      <c r="M108" s="10">
        <f t="shared" si="57"/>
        <v>1804141.7156000391</v>
      </c>
      <c r="N108" s="10">
        <f t="shared" si="57"/>
        <v>1969464.991886473</v>
      </c>
      <c r="O108" s="10">
        <f t="shared" si="57"/>
        <v>1867927.4965726726</v>
      </c>
      <c r="P108" s="10">
        <f t="shared" si="57"/>
        <v>1844429.0340552828</v>
      </c>
      <c r="Q108" s="10">
        <f t="shared" si="57"/>
        <v>2013998.836267479</v>
      </c>
      <c r="R108" s="10">
        <f t="shared" si="57"/>
        <v>1894530.6870986873</v>
      </c>
      <c r="S108" s="10">
        <f t="shared" si="57"/>
        <v>1832161.1678692638</v>
      </c>
      <c r="T108" s="10">
        <f t="shared" si="57"/>
        <v>2005865.8246050682</v>
      </c>
      <c r="U108" s="10">
        <f t="shared" si="57"/>
        <v>1950115.4116197547</v>
      </c>
      <c r="V108" s="10">
        <f t="shared" si="57"/>
        <v>1909736.8627481449</v>
      </c>
      <c r="W108" s="10">
        <f t="shared" si="57"/>
        <v>2147953.1096602385</v>
      </c>
      <c r="X108" s="10">
        <f t="shared" si="57"/>
        <v>2018951.3071201025</v>
      </c>
      <c r="Y108" s="10">
        <f t="shared" si="57"/>
        <v>1935380.0188409358</v>
      </c>
      <c r="Z108" s="10">
        <f t="shared" si="57"/>
        <v>1976180.0705054281</v>
      </c>
      <c r="AA108" s="10">
        <f t="shared" si="57"/>
        <v>1943014.0261822217</v>
      </c>
      <c r="AB108" s="10">
        <f t="shared" si="57"/>
        <v>1895616.8669634946</v>
      </c>
      <c r="AC108" s="10">
        <f t="shared" si="57"/>
        <v>1872793.8168705259</v>
      </c>
      <c r="AD108" s="10">
        <f t="shared" si="57"/>
        <v>1808478.7189880111</v>
      </c>
      <c r="AE108" s="10">
        <f t="shared" si="57"/>
        <v>1922180.2824347962</v>
      </c>
    </row>
    <row r="109" spans="2:31" x14ac:dyDescent="0.25">
      <c r="B109" s="4" t="str">
        <f t="shared" si="50"/>
        <v>Peak_D</v>
      </c>
      <c r="C109" s="10">
        <f t="shared" ref="C109:AE109" si="58">C83*(C31*1000/C57)</f>
        <v>3976113.7415264919</v>
      </c>
      <c r="D109" s="10">
        <f t="shared" si="58"/>
        <v>3357983.077426428</v>
      </c>
      <c r="E109" s="10">
        <f t="shared" si="58"/>
        <v>3472225.9981466704</v>
      </c>
      <c r="F109" s="10">
        <f t="shared" si="58"/>
        <v>3598792.3529255851</v>
      </c>
      <c r="G109" s="10">
        <f t="shared" si="58"/>
        <v>3467834.1918009468</v>
      </c>
      <c r="H109" s="10">
        <f t="shared" si="58"/>
        <v>3328660.7521134703</v>
      </c>
      <c r="I109" s="10">
        <f t="shared" si="58"/>
        <v>3452935.2597876866</v>
      </c>
      <c r="J109" s="10">
        <f t="shared" si="58"/>
        <v>3531731.8446756001</v>
      </c>
      <c r="K109" s="10">
        <f t="shared" si="58"/>
        <v>3718903.4611557201</v>
      </c>
      <c r="L109" s="10">
        <f t="shared" si="58"/>
        <v>3648570.1272704471</v>
      </c>
      <c r="M109" s="10">
        <f t="shared" si="58"/>
        <v>3269323.2505065827</v>
      </c>
      <c r="N109" s="10">
        <f t="shared" si="58"/>
        <v>3829226.2222184432</v>
      </c>
      <c r="O109" s="10">
        <f t="shared" si="58"/>
        <v>2617523.6558643486</v>
      </c>
      <c r="P109" s="10">
        <f t="shared" si="58"/>
        <v>2656963.8653531549</v>
      </c>
      <c r="Q109" s="10">
        <f t="shared" si="58"/>
        <v>3187033.2961033029</v>
      </c>
      <c r="R109" s="10">
        <f t="shared" si="58"/>
        <v>2704302.4688203447</v>
      </c>
      <c r="S109" s="10">
        <f t="shared" si="58"/>
        <v>2641762.0650923443</v>
      </c>
      <c r="T109" s="10">
        <f t="shared" si="58"/>
        <v>2904931.2136413534</v>
      </c>
      <c r="U109" s="10">
        <f t="shared" si="58"/>
        <v>2418235.6958997292</v>
      </c>
      <c r="V109" s="10">
        <f t="shared" si="58"/>
        <v>2677662.6183926645</v>
      </c>
      <c r="W109" s="10">
        <f t="shared" si="58"/>
        <v>2665925.6718494426</v>
      </c>
      <c r="X109" s="10">
        <f t="shared" si="58"/>
        <v>2676046.6802708693</v>
      </c>
      <c r="Y109" s="10">
        <f t="shared" si="58"/>
        <v>2603849.8915295983</v>
      </c>
      <c r="Z109" s="10">
        <f t="shared" si="58"/>
        <v>2489058.7373597044</v>
      </c>
      <c r="AA109" s="10">
        <f t="shared" si="58"/>
        <v>2697339.3871746822</v>
      </c>
      <c r="AB109" s="10">
        <f t="shared" si="58"/>
        <v>2805551.0077120773</v>
      </c>
      <c r="AC109" s="10">
        <f t="shared" si="58"/>
        <v>2771186.8046488487</v>
      </c>
      <c r="AD109" s="10">
        <f t="shared" si="58"/>
        <v>2443522.0398743376</v>
      </c>
      <c r="AE109" s="10">
        <f t="shared" si="58"/>
        <v>2781081.4502994078</v>
      </c>
    </row>
    <row r="110" spans="2:31" x14ac:dyDescent="0.25">
      <c r="B110" s="4" t="str">
        <f t="shared" si="50"/>
        <v>Other_D</v>
      </c>
      <c r="C110" s="10">
        <f t="shared" ref="C110:AE110" si="59">C84*(C32*1000/C58)</f>
        <v>20871761.452846106</v>
      </c>
      <c r="D110" s="10">
        <f t="shared" si="59"/>
        <v>15905645.601856675</v>
      </c>
      <c r="E110" s="10">
        <f t="shared" si="59"/>
        <v>15644952.287757508</v>
      </c>
      <c r="F110" s="10">
        <f t="shared" si="59"/>
        <v>17863964.496337716</v>
      </c>
      <c r="G110" s="10">
        <f t="shared" si="59"/>
        <v>16138513.598110421</v>
      </c>
      <c r="H110" s="10">
        <f t="shared" si="59"/>
        <v>15872079.936796438</v>
      </c>
      <c r="I110" s="10">
        <f t="shared" si="59"/>
        <v>16911355.1475861</v>
      </c>
      <c r="J110" s="10">
        <f t="shared" si="59"/>
        <v>16449131.226497395</v>
      </c>
      <c r="K110" s="10">
        <f t="shared" si="59"/>
        <v>16635756.213651121</v>
      </c>
      <c r="L110" s="10">
        <f t="shared" si="59"/>
        <v>18543661.769670561</v>
      </c>
      <c r="M110" s="10">
        <f t="shared" si="59"/>
        <v>15795993.804121565</v>
      </c>
      <c r="N110" s="10">
        <f t="shared" si="59"/>
        <v>21716241.525088515</v>
      </c>
      <c r="O110" s="10">
        <f t="shared" si="59"/>
        <v>15553702.815689541</v>
      </c>
      <c r="P110" s="10">
        <f t="shared" si="59"/>
        <v>15196863.022054156</v>
      </c>
      <c r="Q110" s="10">
        <f t="shared" si="59"/>
        <v>21101768.88539489</v>
      </c>
      <c r="R110" s="10">
        <f t="shared" si="59"/>
        <v>15417788.29574519</v>
      </c>
      <c r="S110" s="10">
        <f t="shared" si="59"/>
        <v>15005479.147421157</v>
      </c>
      <c r="T110" s="10">
        <f t="shared" si="59"/>
        <v>20776585.781306498</v>
      </c>
      <c r="U110" s="10">
        <f t="shared" si="59"/>
        <v>16424281.945316182</v>
      </c>
      <c r="V110" s="10">
        <f t="shared" si="59"/>
        <v>16925574.140950367</v>
      </c>
      <c r="W110" s="10">
        <f t="shared" si="59"/>
        <v>19141694.995586563</v>
      </c>
      <c r="X110" s="10">
        <f t="shared" si="59"/>
        <v>17114493.29585734</v>
      </c>
      <c r="Y110" s="10">
        <f t="shared" si="59"/>
        <v>13077011.393192576</v>
      </c>
      <c r="Z110" s="10">
        <f t="shared" si="59"/>
        <v>13699985.32836799</v>
      </c>
      <c r="AA110" s="10">
        <f t="shared" si="59"/>
        <v>13334475.702153102</v>
      </c>
      <c r="AB110" s="10">
        <f t="shared" si="59"/>
        <v>13408276.776683131</v>
      </c>
      <c r="AC110" s="10">
        <f t="shared" si="59"/>
        <v>13348038.839618128</v>
      </c>
      <c r="AD110" s="10">
        <f t="shared" si="59"/>
        <v>12581942.718307998</v>
      </c>
      <c r="AE110" s="10">
        <f t="shared" si="59"/>
        <v>17207459.234943427</v>
      </c>
    </row>
    <row r="111" spans="2:31" x14ac:dyDescent="0.25">
      <c r="B111" s="6" t="str">
        <f t="shared" si="50"/>
        <v>Total</v>
      </c>
      <c r="C111" s="11">
        <f t="shared" ref="C111:AE111" si="60">C85*(C33*1000/C59)</f>
        <v>1312528.2849856392</v>
      </c>
      <c r="D111" s="11">
        <f t="shared" si="60"/>
        <v>1138400.8198905806</v>
      </c>
      <c r="E111" s="11">
        <f t="shared" si="60"/>
        <v>1154553.171308459</v>
      </c>
      <c r="F111" s="11">
        <f t="shared" si="60"/>
        <v>1228229.8455576692</v>
      </c>
      <c r="G111" s="11">
        <f t="shared" si="60"/>
        <v>1202774.2530488938</v>
      </c>
      <c r="H111" s="11">
        <f t="shared" si="60"/>
        <v>1359226.0350448187</v>
      </c>
      <c r="I111" s="11">
        <f t="shared" si="60"/>
        <v>1431710.0420183064</v>
      </c>
      <c r="J111" s="11">
        <f t="shared" si="60"/>
        <v>1439219.8335488951</v>
      </c>
      <c r="K111" s="11">
        <f t="shared" si="60"/>
        <v>1500583.6890845869</v>
      </c>
      <c r="L111" s="11">
        <f t="shared" si="60"/>
        <v>1525229.4906316563</v>
      </c>
      <c r="M111" s="11">
        <f t="shared" si="60"/>
        <v>1371566.9704982694</v>
      </c>
      <c r="N111" s="11">
        <f t="shared" si="60"/>
        <v>1684974.6053987721</v>
      </c>
      <c r="O111" s="11">
        <f t="shared" si="60"/>
        <v>1162521.1484626625</v>
      </c>
      <c r="P111" s="11">
        <f t="shared" si="60"/>
        <v>1281269.5397113427</v>
      </c>
      <c r="Q111" s="11">
        <f t="shared" si="60"/>
        <v>1608415.2777285497</v>
      </c>
      <c r="R111" s="11">
        <f t="shared" si="60"/>
        <v>1382664.2301056548</v>
      </c>
      <c r="S111" s="11">
        <f t="shared" si="60"/>
        <v>1355626.3287134063</v>
      </c>
      <c r="T111" s="11">
        <f t="shared" si="60"/>
        <v>1601395.7539759493</v>
      </c>
      <c r="U111" s="11">
        <f t="shared" si="60"/>
        <v>1304474.0691706918</v>
      </c>
      <c r="V111" s="11">
        <f t="shared" si="60"/>
        <v>1420163.8725410593</v>
      </c>
      <c r="W111" s="11">
        <f t="shared" si="60"/>
        <v>1544367.522305246</v>
      </c>
      <c r="X111" s="11">
        <f t="shared" si="60"/>
        <v>1429499.8436418804</v>
      </c>
      <c r="Y111" s="11">
        <f t="shared" si="60"/>
        <v>1219798.0803951628</v>
      </c>
      <c r="Z111" s="11">
        <f t="shared" si="60"/>
        <v>1197706.3315895135</v>
      </c>
      <c r="AA111" s="11">
        <f t="shared" si="60"/>
        <v>1239847.6132581562</v>
      </c>
      <c r="AB111" s="11">
        <f t="shared" si="60"/>
        <v>1282555.2596023395</v>
      </c>
      <c r="AC111" s="11">
        <f t="shared" si="60"/>
        <v>1264297.9201057942</v>
      </c>
      <c r="AD111" s="11">
        <f t="shared" si="60"/>
        <v>1131858.8718723203</v>
      </c>
      <c r="AE111" s="11">
        <f t="shared" si="60"/>
        <v>1340599.1846201932</v>
      </c>
    </row>
    <row r="114" spans="2:33" x14ac:dyDescent="0.25">
      <c r="B114" s="1" t="s">
        <v>45</v>
      </c>
    </row>
    <row r="115" spans="2:33" x14ac:dyDescent="0.25">
      <c r="B115" s="2" t="str">
        <f t="shared" ref="B115:B124" si="61">B24</f>
        <v>Bundle</v>
      </c>
      <c r="C115" s="3">
        <f t="shared" ref="C115:AE115" si="62">C$24</f>
        <v>2022</v>
      </c>
      <c r="D115" s="3">
        <f t="shared" si="62"/>
        <v>2023</v>
      </c>
      <c r="E115" s="3">
        <f t="shared" si="62"/>
        <v>2024</v>
      </c>
      <c r="F115" s="3">
        <f t="shared" si="62"/>
        <v>2025</v>
      </c>
      <c r="G115" s="3">
        <f t="shared" si="62"/>
        <v>2026</v>
      </c>
      <c r="H115" s="3">
        <f t="shared" si="62"/>
        <v>2027</v>
      </c>
      <c r="I115" s="3">
        <f t="shared" si="62"/>
        <v>2028</v>
      </c>
      <c r="J115" s="3">
        <f t="shared" si="62"/>
        <v>2029</v>
      </c>
      <c r="K115" s="3">
        <f t="shared" si="62"/>
        <v>2030</v>
      </c>
      <c r="L115" s="3">
        <f t="shared" si="62"/>
        <v>2031</v>
      </c>
      <c r="M115" s="3">
        <f t="shared" si="62"/>
        <v>2032</v>
      </c>
      <c r="N115" s="3">
        <f t="shared" si="62"/>
        <v>2033</v>
      </c>
      <c r="O115" s="3">
        <f t="shared" si="62"/>
        <v>2034</v>
      </c>
      <c r="P115" s="3">
        <f t="shared" si="62"/>
        <v>2035</v>
      </c>
      <c r="Q115" s="3">
        <f t="shared" si="62"/>
        <v>2036</v>
      </c>
      <c r="R115" s="3">
        <f t="shared" si="62"/>
        <v>2037</v>
      </c>
      <c r="S115" s="3">
        <f t="shared" si="62"/>
        <v>2038</v>
      </c>
      <c r="T115" s="3">
        <f t="shared" si="62"/>
        <v>2039</v>
      </c>
      <c r="U115" s="3">
        <f t="shared" si="62"/>
        <v>2040</v>
      </c>
      <c r="V115" s="3">
        <f t="shared" si="62"/>
        <v>2041</v>
      </c>
      <c r="W115" s="3">
        <f t="shared" si="62"/>
        <v>2042</v>
      </c>
      <c r="X115" s="3">
        <f t="shared" si="62"/>
        <v>2043</v>
      </c>
      <c r="Y115" s="3">
        <f t="shared" si="62"/>
        <v>2044</v>
      </c>
      <c r="Z115" s="3">
        <f t="shared" si="62"/>
        <v>2045</v>
      </c>
      <c r="AA115" s="3">
        <f t="shared" si="62"/>
        <v>2046</v>
      </c>
      <c r="AB115" s="3">
        <f t="shared" si="62"/>
        <v>2047</v>
      </c>
      <c r="AC115" s="3">
        <f t="shared" si="62"/>
        <v>2048</v>
      </c>
      <c r="AD115" s="3">
        <f t="shared" si="62"/>
        <v>2049</v>
      </c>
      <c r="AE115" s="3">
        <f t="shared" si="62"/>
        <v>2050</v>
      </c>
    </row>
    <row r="116" spans="2:33" x14ac:dyDescent="0.25">
      <c r="B116" s="4" t="str">
        <f t="shared" si="61"/>
        <v>Peak_A</v>
      </c>
      <c r="C116" s="10">
        <f t="shared" ref="C116:C124" si="63">C103*(1+$C$153)^(C$89-$C$89)</f>
        <v>446293.38032735756</v>
      </c>
      <c r="D116" s="10">
        <f t="shared" ref="D116:AE116" si="64">D103*(1+$C$153)^(D$89-$C$89)</f>
        <v>327735.25498591451</v>
      </c>
      <c r="E116" s="10">
        <f t="shared" si="64"/>
        <v>372100.71590740513</v>
      </c>
      <c r="F116" s="10">
        <f t="shared" si="64"/>
        <v>412173.76755138749</v>
      </c>
      <c r="G116" s="10">
        <f t="shared" si="64"/>
        <v>376751.41731063061</v>
      </c>
      <c r="H116" s="10">
        <f t="shared" si="64"/>
        <v>374340.79228170222</v>
      </c>
      <c r="I116" s="10">
        <f t="shared" si="64"/>
        <v>385899.91785572883</v>
      </c>
      <c r="J116" s="10">
        <f t="shared" si="64"/>
        <v>402981.47037058586</v>
      </c>
      <c r="K116" s="10">
        <f t="shared" si="64"/>
        <v>444932.18135161535</v>
      </c>
      <c r="L116" s="10">
        <f t="shared" si="64"/>
        <v>449671.75354507228</v>
      </c>
      <c r="M116" s="10">
        <f t="shared" si="64"/>
        <v>400219.8192878454</v>
      </c>
      <c r="N116" s="10">
        <f t="shared" si="64"/>
        <v>559371.02659742534</v>
      </c>
      <c r="O116" s="10">
        <f t="shared" si="64"/>
        <v>407798.63922157465</v>
      </c>
      <c r="P116" s="10">
        <f t="shared" si="64"/>
        <v>535319.75551237515</v>
      </c>
      <c r="Q116" s="10">
        <f t="shared" si="64"/>
        <v>762775.93465758988</v>
      </c>
      <c r="R116" s="10">
        <f t="shared" si="64"/>
        <v>547522.84907563694</v>
      </c>
      <c r="S116" s="10">
        <f t="shared" si="64"/>
        <v>547950.06953910529</v>
      </c>
      <c r="T116" s="10">
        <f t="shared" si="64"/>
        <v>739564.89302236517</v>
      </c>
      <c r="U116" s="10">
        <f t="shared" si="64"/>
        <v>543148.13227919408</v>
      </c>
      <c r="V116" s="10">
        <f t="shared" si="64"/>
        <v>699366.88610160409</v>
      </c>
      <c r="W116" s="10">
        <f t="shared" si="64"/>
        <v>733884.62138782826</v>
      </c>
      <c r="X116" s="10">
        <f t="shared" si="64"/>
        <v>665269.31503236259</v>
      </c>
      <c r="Y116" s="10">
        <f t="shared" si="64"/>
        <v>685561.72905253153</v>
      </c>
      <c r="Z116" s="10">
        <f t="shared" si="64"/>
        <v>668441.70257223397</v>
      </c>
      <c r="AA116" s="10">
        <f t="shared" si="64"/>
        <v>729761.19186631276</v>
      </c>
      <c r="AB116" s="10">
        <f t="shared" si="64"/>
        <v>800478.81152250594</v>
      </c>
      <c r="AC116" s="10">
        <f t="shared" si="64"/>
        <v>805243.06797530968</v>
      </c>
      <c r="AD116" s="10">
        <f t="shared" si="64"/>
        <v>707509.02215334959</v>
      </c>
      <c r="AE116" s="10">
        <f t="shared" si="64"/>
        <v>928225.95453298488</v>
      </c>
    </row>
    <row r="117" spans="2:33" x14ac:dyDescent="0.25">
      <c r="B117" s="4" t="str">
        <f t="shared" si="61"/>
        <v>Other_A</v>
      </c>
      <c r="C117" s="10">
        <f t="shared" si="63"/>
        <v>-29546.186203106459</v>
      </c>
      <c r="D117" s="10">
        <f t="shared" ref="D117:AE117" si="65">D104*(1+$C$153)^(D$89-$C$89)</f>
        <v>-106298.09282349022</v>
      </c>
      <c r="E117" s="10">
        <f t="shared" si="65"/>
        <v>-165620.93848510136</v>
      </c>
      <c r="F117" s="10">
        <f t="shared" si="65"/>
        <v>-213520.56947800799</v>
      </c>
      <c r="G117" s="10">
        <f t="shared" si="65"/>
        <v>-180481.02622433321</v>
      </c>
      <c r="H117" s="10">
        <f t="shared" si="65"/>
        <v>251867.02232628109</v>
      </c>
      <c r="I117" s="10">
        <f t="shared" si="65"/>
        <v>323414.96495292627</v>
      </c>
      <c r="J117" s="10">
        <f t="shared" si="65"/>
        <v>310360.80065354594</v>
      </c>
      <c r="K117" s="10">
        <f t="shared" si="65"/>
        <v>281559.95122108975</v>
      </c>
      <c r="L117" s="10">
        <f t="shared" si="65"/>
        <v>331454.33048336837</v>
      </c>
      <c r="M117" s="10">
        <f t="shared" si="65"/>
        <v>285220.1981348244</v>
      </c>
      <c r="N117" s="10">
        <f t="shared" si="65"/>
        <v>344929.48266166938</v>
      </c>
      <c r="O117" s="10">
        <f t="shared" si="65"/>
        <v>348791.47819709603</v>
      </c>
      <c r="P117" s="10">
        <f t="shared" si="65"/>
        <v>393161.9096104221</v>
      </c>
      <c r="Q117" s="10">
        <f t="shared" si="65"/>
        <v>461549.01750764955</v>
      </c>
      <c r="R117" s="10">
        <f t="shared" si="65"/>
        <v>420050.34605920961</v>
      </c>
      <c r="S117" s="10">
        <f t="shared" si="65"/>
        <v>407329.64584202308</v>
      </c>
      <c r="T117" s="10">
        <f t="shared" si="65"/>
        <v>480854.35468260391</v>
      </c>
      <c r="U117" s="10">
        <f t="shared" si="65"/>
        <v>462987.39596819412</v>
      </c>
      <c r="V117" s="10">
        <f t="shared" si="65"/>
        <v>415194.50174865115</v>
      </c>
      <c r="W117" s="10">
        <f t="shared" si="65"/>
        <v>488353.24118214182</v>
      </c>
      <c r="X117" s="10">
        <f t="shared" si="65"/>
        <v>455365.6573257717</v>
      </c>
      <c r="Y117" s="10">
        <f t="shared" si="65"/>
        <v>434453.74626627006</v>
      </c>
      <c r="Z117" s="10">
        <f t="shared" si="65"/>
        <v>475769.18844866485</v>
      </c>
      <c r="AA117" s="10">
        <f t="shared" si="65"/>
        <v>456559.01301044232</v>
      </c>
      <c r="AB117" s="10">
        <f t="shared" si="65"/>
        <v>458908.18347892613</v>
      </c>
      <c r="AC117" s="10">
        <f t="shared" si="65"/>
        <v>458617.21270471282</v>
      </c>
      <c r="AD117" s="10">
        <f t="shared" si="65"/>
        <v>431817.59503540304</v>
      </c>
      <c r="AE117" s="10">
        <f t="shared" si="65"/>
        <v>499528.24002417055</v>
      </c>
    </row>
    <row r="118" spans="2:33" x14ac:dyDescent="0.25">
      <c r="B118" s="4" t="str">
        <f t="shared" si="61"/>
        <v>Peak_B</v>
      </c>
      <c r="C118" s="10">
        <f t="shared" si="63"/>
        <v>268093.03912891843</v>
      </c>
      <c r="D118" s="10">
        <f t="shared" ref="D118:AE118" si="66">D105*(1+$C$153)^(D$89-$C$89)</f>
        <v>330061.39829937514</v>
      </c>
      <c r="E118" s="10">
        <f t="shared" si="66"/>
        <v>361729.47258304578</v>
      </c>
      <c r="F118" s="10">
        <f t="shared" si="66"/>
        <v>182747.44008007235</v>
      </c>
      <c r="G118" s="10">
        <f t="shared" si="66"/>
        <v>207676.44520062272</v>
      </c>
      <c r="H118" s="10">
        <f t="shared" si="66"/>
        <v>310075.17062596133</v>
      </c>
      <c r="I118" s="10">
        <f t="shared" si="66"/>
        <v>372347.04534531204</v>
      </c>
      <c r="J118" s="10">
        <f t="shared" si="66"/>
        <v>421522.64257056807</v>
      </c>
      <c r="K118" s="10">
        <f t="shared" si="66"/>
        <v>422567.0512856759</v>
      </c>
      <c r="L118" s="10">
        <f t="shared" si="66"/>
        <v>450100.78067134588</v>
      </c>
      <c r="M118" s="10">
        <f t="shared" si="66"/>
        <v>471411.43265206972</v>
      </c>
      <c r="N118" s="10">
        <f t="shared" si="66"/>
        <v>518922.55290589645</v>
      </c>
      <c r="O118" s="10">
        <f t="shared" si="66"/>
        <v>492536.80749319255</v>
      </c>
      <c r="P118" s="10">
        <f t="shared" si="66"/>
        <v>517656.52427181345</v>
      </c>
      <c r="Q118" s="10">
        <f t="shared" si="66"/>
        <v>523492.29917329148</v>
      </c>
      <c r="R118" s="10">
        <f t="shared" si="66"/>
        <v>513784.11387976195</v>
      </c>
      <c r="S118" s="10">
        <f t="shared" si="66"/>
        <v>543060.71906837984</v>
      </c>
      <c r="T118" s="10">
        <f t="shared" si="66"/>
        <v>568209.71572237927</v>
      </c>
      <c r="U118" s="10">
        <f t="shared" si="66"/>
        <v>728179.4993924984</v>
      </c>
      <c r="V118" s="10">
        <f t="shared" si="66"/>
        <v>643465.76006798155</v>
      </c>
      <c r="W118" s="10">
        <f t="shared" si="66"/>
        <v>636300.50745441567</v>
      </c>
      <c r="X118" s="10">
        <f t="shared" si="66"/>
        <v>553399.71556216932</v>
      </c>
      <c r="Y118" s="10">
        <f t="shared" si="66"/>
        <v>529558.78223969648</v>
      </c>
      <c r="Z118" s="10">
        <f t="shared" si="66"/>
        <v>521716.20984660316</v>
      </c>
      <c r="AA118" s="10">
        <f t="shared" si="66"/>
        <v>549577.72396152781</v>
      </c>
      <c r="AB118" s="10">
        <f t="shared" si="66"/>
        <v>569579.34587995801</v>
      </c>
      <c r="AC118" s="10">
        <f t="shared" si="66"/>
        <v>573533.25087305042</v>
      </c>
      <c r="AD118" s="10">
        <f t="shared" si="66"/>
        <v>549472.48363736493</v>
      </c>
      <c r="AE118" s="10">
        <f t="shared" si="66"/>
        <v>564912.75712976616</v>
      </c>
    </row>
    <row r="119" spans="2:33" x14ac:dyDescent="0.25">
      <c r="B119" s="4" t="str">
        <f t="shared" si="61"/>
        <v>Other_B</v>
      </c>
      <c r="C119" s="10">
        <f t="shared" si="63"/>
        <v>45655.45633711596</v>
      </c>
      <c r="D119" s="10">
        <f t="shared" ref="D119:AE119" si="67">D106*(1+$C$153)^(D$89-$C$89)</f>
        <v>104578.62322994057</v>
      </c>
      <c r="E119" s="10">
        <f t="shared" si="67"/>
        <v>121155.5134404182</v>
      </c>
      <c r="F119" s="10">
        <f t="shared" si="67"/>
        <v>115395.97884703739</v>
      </c>
      <c r="G119" s="10">
        <f t="shared" si="67"/>
        <v>299778.98884179909</v>
      </c>
      <c r="H119" s="10">
        <f t="shared" si="67"/>
        <v>591342.40535610809</v>
      </c>
      <c r="I119" s="10">
        <f t="shared" si="67"/>
        <v>1161519.5321113723</v>
      </c>
      <c r="J119" s="10">
        <f t="shared" si="67"/>
        <v>1193806.110714772</v>
      </c>
      <c r="K119" s="10">
        <f t="shared" si="67"/>
        <v>1406482.5583466701</v>
      </c>
      <c r="L119" s="10">
        <f t="shared" si="67"/>
        <v>1647334.1804770164</v>
      </c>
      <c r="M119" s="10">
        <f t="shared" si="67"/>
        <v>1745403.0631153407</v>
      </c>
      <c r="N119" s="10">
        <f t="shared" si="67"/>
        <v>2157210.873576601</v>
      </c>
      <c r="O119" s="10">
        <f t="shared" si="67"/>
        <v>2344030.6562186284</v>
      </c>
      <c r="P119" s="10">
        <f t="shared" si="67"/>
        <v>2195858.4776262804</v>
      </c>
      <c r="Q119" s="10">
        <f t="shared" si="67"/>
        <v>2529150.4353119014</v>
      </c>
      <c r="R119" s="10">
        <f t="shared" si="67"/>
        <v>2504435.4102609754</v>
      </c>
      <c r="S119" s="10">
        <f t="shared" si="67"/>
        <v>813718.41989362705</v>
      </c>
      <c r="T119" s="10">
        <f t="shared" si="67"/>
        <v>961331.53238843847</v>
      </c>
      <c r="U119" s="10">
        <f t="shared" si="67"/>
        <v>989782.50978362001</v>
      </c>
      <c r="V119" s="10">
        <f t="shared" si="67"/>
        <v>500602.5222314602</v>
      </c>
      <c r="W119" s="10">
        <f t="shared" si="67"/>
        <v>506068.82207114995</v>
      </c>
      <c r="X119" s="10">
        <f t="shared" si="67"/>
        <v>513260.70746068045</v>
      </c>
      <c r="Y119" s="10">
        <f t="shared" si="67"/>
        <v>2129540.7061531078</v>
      </c>
      <c r="Z119" s="10">
        <f t="shared" si="67"/>
        <v>2506104.138354423</v>
      </c>
      <c r="AA119" s="10">
        <f t="shared" si="67"/>
        <v>2301107.1898775133</v>
      </c>
      <c r="AB119" s="10">
        <f t="shared" si="67"/>
        <v>2285471.0709547773</v>
      </c>
      <c r="AC119" s="10">
        <f t="shared" si="67"/>
        <v>2287544.1482750764</v>
      </c>
      <c r="AD119" s="10">
        <f t="shared" si="67"/>
        <v>2138917.1509580589</v>
      </c>
      <c r="AE119" s="10">
        <f t="shared" si="67"/>
        <v>2489223.8430729373</v>
      </c>
    </row>
    <row r="120" spans="2:33" x14ac:dyDescent="0.25">
      <c r="B120" s="4" t="str">
        <f t="shared" si="61"/>
        <v>Peak_C</v>
      </c>
      <c r="C120" s="10">
        <f t="shared" si="63"/>
        <v>1021738.854698139</v>
      </c>
      <c r="D120" s="10">
        <f t="shared" ref="D120:AE120" si="68">D107*(1+$C$153)^(D$89-$C$89)</f>
        <v>957661.97865267855</v>
      </c>
      <c r="E120" s="10">
        <f t="shared" si="68"/>
        <v>960403.73453569761</v>
      </c>
      <c r="F120" s="10">
        <f t="shared" si="68"/>
        <v>1003647.3375889226</v>
      </c>
      <c r="G120" s="10">
        <f t="shared" si="68"/>
        <v>996920.45649001724</v>
      </c>
      <c r="H120" s="10">
        <f t="shared" si="68"/>
        <v>1005284.3066923534</v>
      </c>
      <c r="I120" s="10">
        <f t="shared" si="68"/>
        <v>1017600.4375121113</v>
      </c>
      <c r="J120" s="10">
        <f t="shared" si="68"/>
        <v>1067628.3019412998</v>
      </c>
      <c r="K120" s="10">
        <f t="shared" si="68"/>
        <v>1264125.9813981527</v>
      </c>
      <c r="L120" s="10">
        <f t="shared" si="68"/>
        <v>1306390.2439037405</v>
      </c>
      <c r="M120" s="10">
        <f t="shared" si="68"/>
        <v>1273705.9323671372</v>
      </c>
      <c r="N120" s="10">
        <f t="shared" si="68"/>
        <v>1391337.2282881413</v>
      </c>
      <c r="O120" s="10">
        <f t="shared" si="68"/>
        <v>1360259.1840828473</v>
      </c>
      <c r="P120" s="10">
        <f t="shared" si="68"/>
        <v>1467031.3696041</v>
      </c>
      <c r="Q120" s="10">
        <f t="shared" si="68"/>
        <v>1609004.1245121455</v>
      </c>
      <c r="R120" s="10">
        <f t="shared" si="68"/>
        <v>1526534.4414166675</v>
      </c>
      <c r="S120" s="10">
        <f t="shared" si="68"/>
        <v>1548731.2849220147</v>
      </c>
      <c r="T120" s="10">
        <f t="shared" si="68"/>
        <v>1650369.9896766297</v>
      </c>
      <c r="U120" s="10">
        <f t="shared" si="68"/>
        <v>1547873.829824371</v>
      </c>
      <c r="V120" s="10">
        <f t="shared" si="68"/>
        <v>1697285.0225727272</v>
      </c>
      <c r="W120" s="10">
        <f t="shared" si="68"/>
        <v>1762069.8339595867</v>
      </c>
      <c r="X120" s="10">
        <f t="shared" si="68"/>
        <v>1769930.6779634152</v>
      </c>
      <c r="Y120" s="10">
        <f t="shared" si="68"/>
        <v>1792596.4797247124</v>
      </c>
      <c r="Z120" s="10">
        <f t="shared" si="68"/>
        <v>1732703.0914478982</v>
      </c>
      <c r="AA120" s="10">
        <f t="shared" si="68"/>
        <v>1868303.5984559709</v>
      </c>
      <c r="AB120" s="10">
        <f t="shared" si="68"/>
        <v>1899070.011261743</v>
      </c>
      <c r="AC120" s="10">
        <f t="shared" si="68"/>
        <v>1908944.0023146344</v>
      </c>
      <c r="AD120" s="10">
        <f t="shared" si="68"/>
        <v>1837803.412652819</v>
      </c>
      <c r="AE120" s="10">
        <f t="shared" si="68"/>
        <v>1933795.9821370437</v>
      </c>
    </row>
    <row r="121" spans="2:33" x14ac:dyDescent="0.25">
      <c r="B121" s="4" t="str">
        <f t="shared" si="61"/>
        <v>Other_C</v>
      </c>
      <c r="C121" s="10">
        <f t="shared" si="63"/>
        <v>2078706.5382738826</v>
      </c>
      <c r="D121" s="10">
        <f t="shared" ref="D121:AE121" si="69">D108*(1+$C$153)^(D$89-$C$89)</f>
        <v>2009298.5404042511</v>
      </c>
      <c r="E121" s="10">
        <f t="shared" si="69"/>
        <v>2057407.3034241651</v>
      </c>
      <c r="F121" s="10">
        <f t="shared" si="69"/>
        <v>2279144.7053698339</v>
      </c>
      <c r="G121" s="10">
        <f t="shared" si="69"/>
        <v>2155800.1663652775</v>
      </c>
      <c r="H121" s="10">
        <f t="shared" si="69"/>
        <v>2108949.1329708234</v>
      </c>
      <c r="I121" s="10">
        <f t="shared" si="69"/>
        <v>2248856.6308927401</v>
      </c>
      <c r="J121" s="10">
        <f t="shared" si="69"/>
        <v>2251106.094120705</v>
      </c>
      <c r="K121" s="10">
        <f t="shared" si="69"/>
        <v>2146588.330829842</v>
      </c>
      <c r="L121" s="10">
        <f t="shared" si="69"/>
        <v>2432087.5314956894</v>
      </c>
      <c r="M121" s="10">
        <f t="shared" si="69"/>
        <v>2220895.2196614011</v>
      </c>
      <c r="N121" s="10">
        <f t="shared" si="69"/>
        <v>2475320.4419903643</v>
      </c>
      <c r="O121" s="10">
        <f t="shared" si="69"/>
        <v>2397004.8908283478</v>
      </c>
      <c r="P121" s="10">
        <f t="shared" si="69"/>
        <v>2416554.5169297969</v>
      </c>
      <c r="Q121" s="10">
        <f t="shared" si="69"/>
        <v>2694136.5543516683</v>
      </c>
      <c r="R121" s="10">
        <f t="shared" si="69"/>
        <v>2587544.1909579961</v>
      </c>
      <c r="S121" s="10">
        <f t="shared" si="69"/>
        <v>2554909.6552005289</v>
      </c>
      <c r="T121" s="10">
        <f t="shared" si="69"/>
        <v>2855876.9715734702</v>
      </c>
      <c r="U121" s="10">
        <f t="shared" si="69"/>
        <v>2834808.1460982035</v>
      </c>
      <c r="V121" s="10">
        <f t="shared" si="69"/>
        <v>2834409.7341168597</v>
      </c>
      <c r="W121" s="10">
        <f t="shared" si="69"/>
        <v>3254914.897937289</v>
      </c>
      <c r="X121" s="10">
        <f t="shared" si="69"/>
        <v>3123679.2209394868</v>
      </c>
      <c r="Y121" s="10">
        <f t="shared" si="69"/>
        <v>3057261.4411481158</v>
      </c>
      <c r="Z121" s="10">
        <f t="shared" si="69"/>
        <v>3187268.005253362</v>
      </c>
      <c r="AA121" s="10">
        <f t="shared" si="69"/>
        <v>3199585.6900932831</v>
      </c>
      <c r="AB121" s="10">
        <f t="shared" si="69"/>
        <v>3187088.4505314711</v>
      </c>
      <c r="AC121" s="10">
        <f t="shared" si="69"/>
        <v>3214839.2434174484</v>
      </c>
      <c r="AD121" s="10">
        <f t="shared" si="69"/>
        <v>3169629.052971615</v>
      </c>
      <c r="AE121" s="10">
        <f t="shared" si="69"/>
        <v>3439655.0928554749</v>
      </c>
    </row>
    <row r="122" spans="2:33" x14ac:dyDescent="0.25">
      <c r="B122" s="4" t="str">
        <f t="shared" si="61"/>
        <v>Peak_D</v>
      </c>
      <c r="C122" s="10">
        <f t="shared" si="63"/>
        <v>3976113.7415264919</v>
      </c>
      <c r="D122" s="10">
        <f t="shared" ref="D122:AE122" si="70">D109*(1+$C$153)^(D$89-$C$89)</f>
        <v>3428500.7220523828</v>
      </c>
      <c r="E122" s="10">
        <f t="shared" si="70"/>
        <v>3619590.7417340125</v>
      </c>
      <c r="F122" s="10">
        <f t="shared" si="70"/>
        <v>3830310.8018587967</v>
      </c>
      <c r="G122" s="10">
        <f t="shared" si="70"/>
        <v>3768437.2900613924</v>
      </c>
      <c r="H122" s="10">
        <f t="shared" si="70"/>
        <v>3693161.0426754015</v>
      </c>
      <c r="I122" s="10">
        <f t="shared" si="70"/>
        <v>3911495.9797967426</v>
      </c>
      <c r="J122" s="10">
        <f t="shared" si="70"/>
        <v>4084772.8973034779</v>
      </c>
      <c r="K122" s="10">
        <f t="shared" si="70"/>
        <v>4391580.432863743</v>
      </c>
      <c r="L122" s="10">
        <f t="shared" si="70"/>
        <v>4399004.2017718693</v>
      </c>
      <c r="M122" s="10">
        <f t="shared" si="70"/>
        <v>4024531.0641592629</v>
      </c>
      <c r="N122" s="10">
        <f t="shared" si="70"/>
        <v>4812759.8022362953</v>
      </c>
      <c r="O122" s="10">
        <f t="shared" si="70"/>
        <v>3358918.9176120888</v>
      </c>
      <c r="P122" s="10">
        <f t="shared" si="70"/>
        <v>3481130.426591394</v>
      </c>
      <c r="Q122" s="10">
        <f t="shared" si="70"/>
        <v>4263310.7568625454</v>
      </c>
      <c r="R122" s="10">
        <f t="shared" si="70"/>
        <v>3693528.0021805977</v>
      </c>
      <c r="S122" s="10">
        <f t="shared" si="70"/>
        <v>3683880.8316717558</v>
      </c>
      <c r="T122" s="10">
        <f t="shared" si="70"/>
        <v>4135932.7504753335</v>
      </c>
      <c r="U122" s="10">
        <f t="shared" si="70"/>
        <v>3515296.6891472805</v>
      </c>
      <c r="V122" s="10">
        <f t="shared" si="70"/>
        <v>3974156.4077741313</v>
      </c>
      <c r="W122" s="10">
        <f t="shared" si="70"/>
        <v>4039828.0330564594</v>
      </c>
      <c r="X122" s="10">
        <f t="shared" si="70"/>
        <v>4140323.4342238382</v>
      </c>
      <c r="Y122" s="10">
        <f t="shared" si="70"/>
        <v>4113223.1367556616</v>
      </c>
      <c r="Z122" s="10">
        <f t="shared" si="70"/>
        <v>4014460.7240947913</v>
      </c>
      <c r="AA122" s="10">
        <f t="shared" si="70"/>
        <v>4441742.7708881181</v>
      </c>
      <c r="AB122" s="10">
        <f t="shared" si="70"/>
        <v>4716954.8709382145</v>
      </c>
      <c r="AC122" s="10">
        <f t="shared" si="70"/>
        <v>4757021.3069758508</v>
      </c>
      <c r="AD122" s="10">
        <f t="shared" si="70"/>
        <v>4282637.3171237241</v>
      </c>
      <c r="AE122" s="10">
        <f t="shared" si="70"/>
        <v>4976620.0712719793</v>
      </c>
    </row>
    <row r="123" spans="2:33" x14ac:dyDescent="0.25">
      <c r="B123" s="4" t="str">
        <f t="shared" si="61"/>
        <v>Other_D</v>
      </c>
      <c r="C123" s="10">
        <f t="shared" si="63"/>
        <v>20871761.452846106</v>
      </c>
      <c r="D123" s="10">
        <f t="shared" ref="D123:AE123" si="71">D110*(1+$C$153)^(D$89-$C$89)</f>
        <v>16239664.159495663</v>
      </c>
      <c r="E123" s="10">
        <f t="shared" si="71"/>
        <v>16308939.707802221</v>
      </c>
      <c r="F123" s="10">
        <f t="shared" si="71"/>
        <v>19013193.722810842</v>
      </c>
      <c r="G123" s="10">
        <f t="shared" si="71"/>
        <v>17537452.221064281</v>
      </c>
      <c r="H123" s="10">
        <f t="shared" si="71"/>
        <v>17610129.614917342</v>
      </c>
      <c r="I123" s="10">
        <f t="shared" si="71"/>
        <v>19157236.581599075</v>
      </c>
      <c r="J123" s="10">
        <f t="shared" si="71"/>
        <v>19024934.047436595</v>
      </c>
      <c r="K123" s="10">
        <f t="shared" si="71"/>
        <v>19644839.463258814</v>
      </c>
      <c r="L123" s="10">
        <f t="shared" si="71"/>
        <v>22357702.660368957</v>
      </c>
      <c r="M123" s="10">
        <f t="shared" si="71"/>
        <v>19444840.073279407</v>
      </c>
      <c r="N123" s="10">
        <f t="shared" si="71"/>
        <v>27294040.153900951</v>
      </c>
      <c r="O123" s="10">
        <f t="shared" si="71"/>
        <v>19959180.315138098</v>
      </c>
      <c r="P123" s="10">
        <f t="shared" si="71"/>
        <v>19910794.777701192</v>
      </c>
      <c r="Q123" s="10">
        <f t="shared" si="71"/>
        <v>28227944.272790357</v>
      </c>
      <c r="R123" s="10">
        <f t="shared" si="71"/>
        <v>21057567.878813427</v>
      </c>
      <c r="S123" s="10">
        <f t="shared" si="71"/>
        <v>20924820.494499285</v>
      </c>
      <c r="T123" s="10">
        <f t="shared" si="71"/>
        <v>29580928.172220327</v>
      </c>
      <c r="U123" s="10">
        <f t="shared" si="71"/>
        <v>23875350.133110199</v>
      </c>
      <c r="V123" s="10">
        <f t="shared" si="71"/>
        <v>25120744.661958758</v>
      </c>
      <c r="W123" s="10">
        <f t="shared" si="71"/>
        <v>29006493.63931489</v>
      </c>
      <c r="X123" s="10">
        <f t="shared" si="71"/>
        <v>26479185.949974727</v>
      </c>
      <c r="Y123" s="10">
        <f t="shared" si="71"/>
        <v>20657360.471152056</v>
      </c>
      <c r="Z123" s="10">
        <f t="shared" si="71"/>
        <v>22095924.132247657</v>
      </c>
      <c r="AA123" s="10">
        <f t="shared" si="71"/>
        <v>21958049.230008192</v>
      </c>
      <c r="AB123" s="10">
        <f t="shared" si="71"/>
        <v>22543249.535940692</v>
      </c>
      <c r="AC123" s="10">
        <f t="shared" si="71"/>
        <v>22913253.289126664</v>
      </c>
      <c r="AD123" s="10">
        <f t="shared" si="71"/>
        <v>22051733.738448299</v>
      </c>
      <c r="AE123" s="10">
        <f t="shared" si="71"/>
        <v>30791973.746397998</v>
      </c>
    </row>
    <row r="124" spans="2:33" x14ac:dyDescent="0.25">
      <c r="B124" s="6" t="str">
        <f t="shared" si="61"/>
        <v>Total</v>
      </c>
      <c r="C124" s="11">
        <f t="shared" si="63"/>
        <v>1312528.2849856392</v>
      </c>
      <c r="D124" s="11">
        <f t="shared" ref="D124:AE124" si="72">D111*(1+$C$153)^(D$89-$C$89)</f>
        <v>1162307.2371082827</v>
      </c>
      <c r="E124" s="11">
        <f t="shared" si="72"/>
        <v>1203553.562451961</v>
      </c>
      <c r="F124" s="11">
        <f t="shared" si="72"/>
        <v>1307244.6485500745</v>
      </c>
      <c r="G124" s="11">
        <f t="shared" si="72"/>
        <v>1307034.6204647371</v>
      </c>
      <c r="H124" s="11">
        <f t="shared" si="72"/>
        <v>1508066.1607315859</v>
      </c>
      <c r="I124" s="11">
        <f t="shared" si="72"/>
        <v>1621845.6623868386</v>
      </c>
      <c r="J124" s="11">
        <f t="shared" si="72"/>
        <v>1664590.1863147093</v>
      </c>
      <c r="K124" s="11">
        <f t="shared" si="72"/>
        <v>1772009.9582284975</v>
      </c>
      <c r="L124" s="11">
        <f t="shared" si="72"/>
        <v>1838937.0914941137</v>
      </c>
      <c r="M124" s="11">
        <f t="shared" si="72"/>
        <v>1688396.4834281174</v>
      </c>
      <c r="N124" s="11">
        <f t="shared" si="72"/>
        <v>2117758.9356300933</v>
      </c>
      <c r="O124" s="11">
        <f t="shared" si="72"/>
        <v>1491797.1300648802</v>
      </c>
      <c r="P124" s="11">
        <f t="shared" si="72"/>
        <v>1678707.9559175945</v>
      </c>
      <c r="Q124" s="11">
        <f t="shared" si="72"/>
        <v>2151585.3516266244</v>
      </c>
      <c r="R124" s="11">
        <f t="shared" si="72"/>
        <v>1888438.5568513791</v>
      </c>
      <c r="S124" s="11">
        <f t="shared" si="72"/>
        <v>1890391.9899698861</v>
      </c>
      <c r="T124" s="11">
        <f t="shared" si="72"/>
        <v>2280007.5658380068</v>
      </c>
      <c r="U124" s="11">
        <f t="shared" si="72"/>
        <v>1896264.0342334742</v>
      </c>
      <c r="V124" s="11">
        <f t="shared" si="72"/>
        <v>2107791.069487426</v>
      </c>
      <c r="W124" s="11">
        <f t="shared" si="72"/>
        <v>2340267.5010149437</v>
      </c>
      <c r="X124" s="11">
        <f t="shared" si="72"/>
        <v>2211692.2494232091</v>
      </c>
      <c r="Y124" s="11">
        <f t="shared" si="72"/>
        <v>1926878.2362504685</v>
      </c>
      <c r="Z124" s="11">
        <f t="shared" si="72"/>
        <v>1931712.1588966781</v>
      </c>
      <c r="AA124" s="11">
        <f t="shared" si="72"/>
        <v>2041672.6939803732</v>
      </c>
      <c r="AB124" s="11">
        <f t="shared" si="72"/>
        <v>2156351.9117630469</v>
      </c>
      <c r="AC124" s="11">
        <f t="shared" si="72"/>
        <v>2170294.7395026358</v>
      </c>
      <c r="AD124" s="11">
        <f t="shared" si="72"/>
        <v>1983751.717110455</v>
      </c>
      <c r="AE124" s="11">
        <f t="shared" si="72"/>
        <v>2398941.8968629781</v>
      </c>
    </row>
    <row r="127" spans="2:33" x14ac:dyDescent="0.25">
      <c r="B127" s="1" t="s">
        <v>46</v>
      </c>
    </row>
    <row r="128" spans="2:33" x14ac:dyDescent="0.25">
      <c r="B128" s="2" t="str">
        <f t="shared" ref="B128:B137" si="73">B50</f>
        <v>Bundle</v>
      </c>
      <c r="C128" s="3">
        <f t="shared" ref="C128:AE128" si="74">C$24</f>
        <v>2022</v>
      </c>
      <c r="D128" s="3">
        <f t="shared" si="74"/>
        <v>2023</v>
      </c>
      <c r="E128" s="3">
        <f t="shared" si="74"/>
        <v>2024</v>
      </c>
      <c r="F128" s="3">
        <f t="shared" si="74"/>
        <v>2025</v>
      </c>
      <c r="G128" s="3">
        <f t="shared" si="74"/>
        <v>2026</v>
      </c>
      <c r="H128" s="3">
        <f t="shared" si="74"/>
        <v>2027</v>
      </c>
      <c r="I128" s="3">
        <f t="shared" si="74"/>
        <v>2028</v>
      </c>
      <c r="J128" s="3">
        <f t="shared" si="74"/>
        <v>2029</v>
      </c>
      <c r="K128" s="3">
        <f t="shared" si="74"/>
        <v>2030</v>
      </c>
      <c r="L128" s="3">
        <f t="shared" si="74"/>
        <v>2031</v>
      </c>
      <c r="M128" s="3">
        <f t="shared" si="74"/>
        <v>2032</v>
      </c>
      <c r="N128" s="3">
        <f t="shared" si="74"/>
        <v>2033</v>
      </c>
      <c r="O128" s="3">
        <f t="shared" si="74"/>
        <v>2034</v>
      </c>
      <c r="P128" s="3">
        <f t="shared" si="74"/>
        <v>2035</v>
      </c>
      <c r="Q128" s="3">
        <f t="shared" si="74"/>
        <v>2036</v>
      </c>
      <c r="R128" s="3">
        <f t="shared" si="74"/>
        <v>2037</v>
      </c>
      <c r="S128" s="3">
        <f t="shared" si="74"/>
        <v>2038</v>
      </c>
      <c r="T128" s="3">
        <f t="shared" si="74"/>
        <v>2039</v>
      </c>
      <c r="U128" s="3">
        <f t="shared" si="74"/>
        <v>2040</v>
      </c>
      <c r="V128" s="3">
        <f t="shared" si="74"/>
        <v>2041</v>
      </c>
      <c r="W128" s="3">
        <f t="shared" si="74"/>
        <v>2042</v>
      </c>
      <c r="X128" s="3">
        <f t="shared" si="74"/>
        <v>2043</v>
      </c>
      <c r="Y128" s="3">
        <f t="shared" si="74"/>
        <v>2044</v>
      </c>
      <c r="Z128" s="3">
        <f t="shared" si="74"/>
        <v>2045</v>
      </c>
      <c r="AA128" s="3">
        <f t="shared" si="74"/>
        <v>2046</v>
      </c>
      <c r="AB128" s="3">
        <f t="shared" si="74"/>
        <v>2047</v>
      </c>
      <c r="AC128" s="3">
        <f t="shared" si="74"/>
        <v>2048</v>
      </c>
      <c r="AD128" s="3">
        <f t="shared" si="74"/>
        <v>2049</v>
      </c>
      <c r="AE128" s="3">
        <f t="shared" si="74"/>
        <v>2050</v>
      </c>
      <c r="AG128" s="3" t="s">
        <v>48</v>
      </c>
    </row>
    <row r="129" spans="2:33" x14ac:dyDescent="0.25">
      <c r="B129" s="4" t="str">
        <f t="shared" si="73"/>
        <v>Peak_A</v>
      </c>
      <c r="C129" s="10">
        <f>C77*(C38*1000/C64)</f>
        <v>446293.38032735756</v>
      </c>
      <c r="D129" s="10">
        <f t="shared" ref="D129:AE129" si="75">D77*(D38*1000/D64)</f>
        <v>368300.63187109336</v>
      </c>
      <c r="E129" s="10">
        <f t="shared" si="75"/>
        <v>366190.84352575988</v>
      </c>
      <c r="F129" s="10">
        <f t="shared" si="75"/>
        <v>370168.7121361366</v>
      </c>
      <c r="G129" s="10">
        <f t="shared" si="75"/>
        <v>362956.68024126161</v>
      </c>
      <c r="H129" s="10">
        <f t="shared" si="75"/>
        <v>356296.61194511276</v>
      </c>
      <c r="I129" s="10">
        <f t="shared" si="75"/>
        <v>347706.02602232253</v>
      </c>
      <c r="J129" s="10">
        <f t="shared" si="75"/>
        <v>351025.26915319724</v>
      </c>
      <c r="K129" s="10">
        <f t="shared" si="75"/>
        <v>352139.86273888184</v>
      </c>
      <c r="L129" s="10">
        <f t="shared" si="75"/>
        <v>350180.39523746388</v>
      </c>
      <c r="M129" s="10">
        <f t="shared" si="75"/>
        <v>354479.56439944246</v>
      </c>
      <c r="N129" s="10">
        <f t="shared" si="75"/>
        <v>365084.03464680875</v>
      </c>
      <c r="O129" s="10">
        <f t="shared" si="75"/>
        <v>358554.78306772199</v>
      </c>
      <c r="P129" s="10">
        <f t="shared" si="75"/>
        <v>418667.14449485572</v>
      </c>
      <c r="Q129" s="10">
        <f t="shared" si="75"/>
        <v>419723.69916804606</v>
      </c>
      <c r="R129" s="10">
        <f t="shared" si="75"/>
        <v>422758.74247785955</v>
      </c>
      <c r="S129" s="10">
        <f t="shared" si="75"/>
        <v>422971.76948454749</v>
      </c>
      <c r="T129" s="10">
        <f t="shared" si="75"/>
        <v>428646.92063808156</v>
      </c>
      <c r="U129" s="10">
        <f t="shared" si="75"/>
        <v>425248.64529851254</v>
      </c>
      <c r="V129" s="10">
        <f t="shared" si="75"/>
        <v>448747.24915015505</v>
      </c>
      <c r="W129" s="10">
        <f t="shared" si="75"/>
        <v>459831.95630424388</v>
      </c>
      <c r="X129" s="10">
        <f t="shared" si="75"/>
        <v>453653.26978972909</v>
      </c>
      <c r="Y129" s="10">
        <f t="shared" si="75"/>
        <v>466584.58720166091</v>
      </c>
      <c r="Z129" s="10">
        <f t="shared" si="75"/>
        <v>474416.36521584284</v>
      </c>
      <c r="AA129" s="10">
        <f t="shared" si="75"/>
        <v>466193.77591878857</v>
      </c>
      <c r="AB129" s="10">
        <f t="shared" si="75"/>
        <v>466406.78866917238</v>
      </c>
      <c r="AC129" s="10">
        <f t="shared" si="75"/>
        <v>466463.37853971182</v>
      </c>
      <c r="AD129" s="10">
        <f t="shared" si="75"/>
        <v>464984.36579669669</v>
      </c>
      <c r="AE129" s="10">
        <f t="shared" si="75"/>
        <v>465935.10073270823</v>
      </c>
      <c r="AG129" s="10">
        <f t="shared" ref="AG129:AG137" si="76">SUMPRODUCT(C77:AE77,C25:AE25)/AE64*1000</f>
        <v>395244.13104481413</v>
      </c>
    </row>
    <row r="130" spans="2:33" x14ac:dyDescent="0.25">
      <c r="B130" s="4" t="str">
        <f t="shared" si="73"/>
        <v>Other_A</v>
      </c>
      <c r="C130" s="10">
        <f t="shared" ref="C130:AE130" si="77">C78*(C39*1000/C65)</f>
        <v>-29546.186203106459</v>
      </c>
      <c r="D130" s="10">
        <f t="shared" si="77"/>
        <v>-107824.60257919712</v>
      </c>
      <c r="E130" s="10">
        <f t="shared" si="77"/>
        <v>-166620.25141089319</v>
      </c>
      <c r="F130" s="10">
        <f t="shared" si="77"/>
        <v>-189562.6961165868</v>
      </c>
      <c r="G130" s="10">
        <f t="shared" si="77"/>
        <v>-171491.31029064432</v>
      </c>
      <c r="H130" s="10">
        <f t="shared" si="77"/>
        <v>247561.76974531767</v>
      </c>
      <c r="I130" s="10">
        <f t="shared" si="77"/>
        <v>285075.33999361418</v>
      </c>
      <c r="J130" s="10">
        <f t="shared" si="77"/>
        <v>279603.23923425382</v>
      </c>
      <c r="K130" s="10">
        <f t="shared" si="77"/>
        <v>246041.46368428055</v>
      </c>
      <c r="L130" s="10">
        <f t="shared" si="77"/>
        <v>252893.31010620762</v>
      </c>
      <c r="M130" s="10">
        <f t="shared" si="77"/>
        <v>249733.39867139229</v>
      </c>
      <c r="N130" s="10">
        <f t="shared" si="77"/>
        <v>254410.20582063313</v>
      </c>
      <c r="O130" s="10">
        <f t="shared" si="77"/>
        <v>271738.57598174666</v>
      </c>
      <c r="P130" s="10">
        <f t="shared" si="77"/>
        <v>313033.33549392462</v>
      </c>
      <c r="Q130" s="10">
        <f t="shared" si="77"/>
        <v>316132.2075305992</v>
      </c>
      <c r="R130" s="10">
        <f t="shared" si="77"/>
        <v>312253.74761525315</v>
      </c>
      <c r="S130" s="10">
        <f t="shared" si="77"/>
        <v>317374.33427457779</v>
      </c>
      <c r="T130" s="10">
        <f t="shared" si="77"/>
        <v>313406.10941644263</v>
      </c>
      <c r="U130" s="10">
        <f t="shared" si="77"/>
        <v>317383.58247910033</v>
      </c>
      <c r="V130" s="10">
        <f t="shared" si="77"/>
        <v>290872.55223757622</v>
      </c>
      <c r="W130" s="10">
        <f t="shared" si="77"/>
        <v>296786.57508988318</v>
      </c>
      <c r="X130" s="10">
        <f t="shared" si="77"/>
        <v>298852.27726442605</v>
      </c>
      <c r="Y130" s="10">
        <f t="shared" si="77"/>
        <v>298357.16498271242</v>
      </c>
      <c r="Z130" s="10">
        <f t="shared" si="77"/>
        <v>298290.13869173493</v>
      </c>
      <c r="AA130" s="10">
        <f t="shared" si="77"/>
        <v>297755.24267916474</v>
      </c>
      <c r="AB130" s="10">
        <f t="shared" si="77"/>
        <v>297177.69883459661</v>
      </c>
      <c r="AC130" s="10">
        <f t="shared" si="77"/>
        <v>296490.43269862735</v>
      </c>
      <c r="AD130" s="10">
        <f t="shared" si="77"/>
        <v>295296.98499299167</v>
      </c>
      <c r="AE130" s="10">
        <f t="shared" si="77"/>
        <v>294971.22729283356</v>
      </c>
      <c r="AG130" s="10">
        <f t="shared" si="76"/>
        <v>184549.32392816542</v>
      </c>
    </row>
    <row r="131" spans="2:33" x14ac:dyDescent="0.25">
      <c r="B131" s="4" t="str">
        <f t="shared" si="73"/>
        <v>Peak_B</v>
      </c>
      <c r="C131" s="10">
        <f t="shared" ref="C131:AE131" si="78">C79*(C40*1000/C66)</f>
        <v>268093.03912891843</v>
      </c>
      <c r="D131" s="10">
        <f t="shared" si="78"/>
        <v>332378.29040138761</v>
      </c>
      <c r="E131" s="10">
        <f t="shared" si="78"/>
        <v>343568.15757704061</v>
      </c>
      <c r="F131" s="10">
        <f t="shared" si="78"/>
        <v>170154.92161969448</v>
      </c>
      <c r="G131" s="10">
        <f t="shared" si="78"/>
        <v>191083.23503047955</v>
      </c>
      <c r="H131" s="10">
        <f t="shared" si="78"/>
        <v>281847.02711937681</v>
      </c>
      <c r="I131" s="10">
        <f t="shared" si="78"/>
        <v>328344.2335724908</v>
      </c>
      <c r="J131" s="10">
        <f t="shared" si="78"/>
        <v>362610.80833075434</v>
      </c>
      <c r="K131" s="10">
        <f t="shared" si="78"/>
        <v>347288.27017558966</v>
      </c>
      <c r="L131" s="10">
        <f t="shared" si="78"/>
        <v>371055.5250182962</v>
      </c>
      <c r="M131" s="10">
        <f t="shared" si="78"/>
        <v>390948.53801241727</v>
      </c>
      <c r="N131" s="10">
        <f t="shared" si="78"/>
        <v>405814.9517865458</v>
      </c>
      <c r="O131" s="10">
        <f t="shared" si="78"/>
        <v>397846.69019090093</v>
      </c>
      <c r="P131" s="10">
        <f t="shared" si="78"/>
        <v>393384.36265247688</v>
      </c>
      <c r="Q131" s="10">
        <f t="shared" si="78"/>
        <v>373111.6465025979</v>
      </c>
      <c r="R131" s="10">
        <f t="shared" si="78"/>
        <v>377170.72381206707</v>
      </c>
      <c r="S131" s="10">
        <f t="shared" si="78"/>
        <v>394128.08852680627</v>
      </c>
      <c r="T131" s="10">
        <f t="shared" si="78"/>
        <v>392443.08030483074</v>
      </c>
      <c r="U131" s="10">
        <f t="shared" si="78"/>
        <v>519777.35143354128</v>
      </c>
      <c r="V131" s="10">
        <f t="shared" si="78"/>
        <v>420706.35499429103</v>
      </c>
      <c r="W131" s="10">
        <f t="shared" si="78"/>
        <v>417135.04215644428</v>
      </c>
      <c r="X131" s="10">
        <f t="shared" si="78"/>
        <v>358473.7639771977</v>
      </c>
      <c r="Y131" s="10">
        <f t="shared" si="78"/>
        <v>338377.42902969231</v>
      </c>
      <c r="Z131" s="10">
        <f t="shared" si="78"/>
        <v>337947.74247076403</v>
      </c>
      <c r="AA131" s="10">
        <f t="shared" si="78"/>
        <v>337998.14455681242</v>
      </c>
      <c r="AB131" s="10">
        <f t="shared" si="78"/>
        <v>338014.17225154897</v>
      </c>
      <c r="AC131" s="10">
        <f t="shared" si="78"/>
        <v>337934.85313261696</v>
      </c>
      <c r="AD131" s="10">
        <f t="shared" si="78"/>
        <v>337423.17233748757</v>
      </c>
      <c r="AE131" s="10">
        <f t="shared" si="78"/>
        <v>336986.36820684728</v>
      </c>
      <c r="AG131" s="10">
        <f t="shared" si="76"/>
        <v>342343.72698497341</v>
      </c>
    </row>
    <row r="132" spans="2:33" x14ac:dyDescent="0.25">
      <c r="B132" s="4" t="str">
        <f t="shared" si="73"/>
        <v>Other_B</v>
      </c>
      <c r="C132" s="10">
        <f t="shared" ref="C132:AE132" si="79">C80*(C41*1000/C67)</f>
        <v>45655.45633711596</v>
      </c>
      <c r="D132" s="10">
        <f t="shared" si="79"/>
        <v>102980.01041996859</v>
      </c>
      <c r="E132" s="10">
        <f t="shared" si="79"/>
        <v>124030.68881396033</v>
      </c>
      <c r="F132" s="10">
        <f t="shared" si="79"/>
        <v>103687.10300146985</v>
      </c>
      <c r="G132" s="10">
        <f t="shared" si="79"/>
        <v>280542.92258726194</v>
      </c>
      <c r="H132" s="10">
        <f t="shared" si="79"/>
        <v>609118.06021037558</v>
      </c>
      <c r="I132" s="10">
        <f t="shared" si="79"/>
        <v>1004762.353703617</v>
      </c>
      <c r="J132" s="10">
        <f t="shared" si="79"/>
        <v>1105246.630654678</v>
      </c>
      <c r="K132" s="10">
        <f t="shared" si="79"/>
        <v>1282091.8853607811</v>
      </c>
      <c r="L132" s="10">
        <f t="shared" si="79"/>
        <v>1288476.6219026013</v>
      </c>
      <c r="M132" s="10">
        <f t="shared" si="79"/>
        <v>1605779.7822890335</v>
      </c>
      <c r="N132" s="10">
        <f t="shared" si="79"/>
        <v>1657745.6133747178</v>
      </c>
      <c r="O132" s="10">
        <f t="shared" si="79"/>
        <v>1781392.8286350651</v>
      </c>
      <c r="P132" s="10">
        <f t="shared" si="79"/>
        <v>1787413.66478238</v>
      </c>
      <c r="Q132" s="10">
        <f t="shared" si="79"/>
        <v>1815228.390066063</v>
      </c>
      <c r="R132" s="10">
        <f t="shared" si="79"/>
        <v>1837905.2498080707</v>
      </c>
      <c r="S132" s="10">
        <f t="shared" si="79"/>
        <v>659801.67663426197</v>
      </c>
      <c r="T132" s="10">
        <f t="shared" si="79"/>
        <v>649536.89280828869</v>
      </c>
      <c r="U132" s="10">
        <f t="shared" si="79"/>
        <v>658717.56678973453</v>
      </c>
      <c r="V132" s="10">
        <f t="shared" si="79"/>
        <v>361095.57973859861</v>
      </c>
      <c r="W132" s="10">
        <f t="shared" si="79"/>
        <v>313105.35159078031</v>
      </c>
      <c r="X132" s="10">
        <f t="shared" si="79"/>
        <v>331465.41751021304</v>
      </c>
      <c r="Y132" s="10">
        <f t="shared" si="79"/>
        <v>1524865.2665103367</v>
      </c>
      <c r="Z132" s="10">
        <f t="shared" si="79"/>
        <v>1525056.3530200857</v>
      </c>
      <c r="AA132" s="10">
        <f t="shared" si="79"/>
        <v>1524200.4860430497</v>
      </c>
      <c r="AB132" s="10">
        <f t="shared" si="79"/>
        <v>1523236.8588332508</v>
      </c>
      <c r="AC132" s="10">
        <f t="shared" si="79"/>
        <v>1522112.9047825802</v>
      </c>
      <c r="AD132" s="10">
        <f t="shared" si="79"/>
        <v>1520194.8181930454</v>
      </c>
      <c r="AE132" s="10">
        <f t="shared" si="79"/>
        <v>1519483.6048480931</v>
      </c>
      <c r="AG132" s="10">
        <f t="shared" si="76"/>
        <v>497271.37919175817</v>
      </c>
    </row>
    <row r="133" spans="2:33" x14ac:dyDescent="0.25">
      <c r="B133" s="4" t="str">
        <f t="shared" si="73"/>
        <v>Peak_C</v>
      </c>
      <c r="C133" s="10">
        <f t="shared" ref="C133:AE133" si="80">C81*(C42*1000/C68)</f>
        <v>1021738.854698139</v>
      </c>
      <c r="D133" s="10">
        <f t="shared" si="80"/>
        <v>977818.30242370465</v>
      </c>
      <c r="E133" s="10">
        <f t="shared" si="80"/>
        <v>907532.76996699825</v>
      </c>
      <c r="F133" s="10">
        <f t="shared" si="80"/>
        <v>924746.88477173715</v>
      </c>
      <c r="G133" s="10">
        <f t="shared" si="80"/>
        <v>924009.74325390544</v>
      </c>
      <c r="H133" s="10">
        <f t="shared" si="80"/>
        <v>919228.71490844327</v>
      </c>
      <c r="I133" s="10">
        <f t="shared" si="80"/>
        <v>913216.56219281349</v>
      </c>
      <c r="J133" s="10">
        <f t="shared" si="80"/>
        <v>912702.2255841071</v>
      </c>
      <c r="K133" s="10">
        <f t="shared" si="80"/>
        <v>1050264.4003485402</v>
      </c>
      <c r="L133" s="10">
        <f t="shared" si="80"/>
        <v>1060541.788840499</v>
      </c>
      <c r="M133" s="10">
        <f t="shared" si="80"/>
        <v>1061415.4869984644</v>
      </c>
      <c r="N133" s="10">
        <f t="shared" si="80"/>
        <v>1069724.4790537301</v>
      </c>
      <c r="O133" s="10">
        <f t="shared" si="80"/>
        <v>1120210.0445792275</v>
      </c>
      <c r="P133" s="10">
        <f t="shared" si="80"/>
        <v>1110953.9023110352</v>
      </c>
      <c r="Q133" s="10">
        <f t="shared" si="80"/>
        <v>1120726.1496518084</v>
      </c>
      <c r="R133" s="10">
        <f t="shared" si="80"/>
        <v>1127119.7475330401</v>
      </c>
      <c r="S133" s="10">
        <f t="shared" si="80"/>
        <v>1131694.9524914222</v>
      </c>
      <c r="T133" s="10">
        <f t="shared" si="80"/>
        <v>1121027.4449088762</v>
      </c>
      <c r="U133" s="10">
        <f t="shared" si="80"/>
        <v>1124196.0812379874</v>
      </c>
      <c r="V133" s="10">
        <f t="shared" si="80"/>
        <v>1124690.6438245566</v>
      </c>
      <c r="W133" s="10">
        <f t="shared" si="80"/>
        <v>1138075.0123577439</v>
      </c>
      <c r="X133" s="10">
        <f t="shared" si="80"/>
        <v>1152600.3940464631</v>
      </c>
      <c r="Y133" s="10">
        <f t="shared" si="80"/>
        <v>1152240.7853919794</v>
      </c>
      <c r="Z133" s="10">
        <f t="shared" si="80"/>
        <v>1147685.1313791627</v>
      </c>
      <c r="AA133" s="10">
        <f t="shared" si="80"/>
        <v>1151470.9603323503</v>
      </c>
      <c r="AB133" s="10">
        <f t="shared" si="80"/>
        <v>1150926.2785858673</v>
      </c>
      <c r="AC133" s="10">
        <f t="shared" si="80"/>
        <v>1149978.7452418583</v>
      </c>
      <c r="AD133" s="10">
        <f t="shared" si="80"/>
        <v>1147451.1152835342</v>
      </c>
      <c r="AE133" s="10">
        <f t="shared" si="80"/>
        <v>1145893.0513970333</v>
      </c>
      <c r="AG133" s="10">
        <f t="shared" si="76"/>
        <v>1049447.4369666083</v>
      </c>
    </row>
    <row r="134" spans="2:33" x14ac:dyDescent="0.25">
      <c r="B134" s="4" t="str">
        <f t="shared" si="73"/>
        <v>Other_C</v>
      </c>
      <c r="C134" s="10">
        <f t="shared" ref="C134:AE134" si="81">C82*(C43*1000/C69)</f>
        <v>2078706.5382738826</v>
      </c>
      <c r="D134" s="10">
        <f t="shared" si="81"/>
        <v>2015369.4758940004</v>
      </c>
      <c r="E134" s="10">
        <f t="shared" si="81"/>
        <v>1997510.9122115581</v>
      </c>
      <c r="F134" s="10">
        <f t="shared" si="81"/>
        <v>2034648.577314747</v>
      </c>
      <c r="G134" s="10">
        <f t="shared" si="81"/>
        <v>2021611.8178123964</v>
      </c>
      <c r="H134" s="10">
        <f t="shared" si="81"/>
        <v>1996528.3971553238</v>
      </c>
      <c r="I134" s="10">
        <f t="shared" si="81"/>
        <v>1993696.8735928892</v>
      </c>
      <c r="J134" s="10">
        <f t="shared" si="81"/>
        <v>1985145.4390798502</v>
      </c>
      <c r="K134" s="10">
        <f t="shared" si="81"/>
        <v>1867732.5762507669</v>
      </c>
      <c r="L134" s="10">
        <f t="shared" si="81"/>
        <v>1883808.905605132</v>
      </c>
      <c r="M134" s="10">
        <f t="shared" si="81"/>
        <v>1892032.1780019342</v>
      </c>
      <c r="N134" s="10">
        <f t="shared" si="81"/>
        <v>1902669.3546382785</v>
      </c>
      <c r="O134" s="10">
        <f t="shared" si="81"/>
        <v>1896492.2053150446</v>
      </c>
      <c r="P134" s="10">
        <f t="shared" si="81"/>
        <v>1880457.4281710126</v>
      </c>
      <c r="Q134" s="10">
        <f t="shared" si="81"/>
        <v>1891256.1554749405</v>
      </c>
      <c r="R134" s="10">
        <f t="shared" si="81"/>
        <v>1906887.5271279796</v>
      </c>
      <c r="S134" s="10">
        <f t="shared" si="81"/>
        <v>1918400.2539405664</v>
      </c>
      <c r="T134" s="10">
        <f t="shared" si="81"/>
        <v>1938233.5583856925</v>
      </c>
      <c r="U134" s="10">
        <f t="shared" si="81"/>
        <v>1960247.6682916214</v>
      </c>
      <c r="V134" s="10">
        <f t="shared" si="81"/>
        <v>1974118.0666057924</v>
      </c>
      <c r="W134" s="10">
        <f t="shared" si="81"/>
        <v>2003597.1989445412</v>
      </c>
      <c r="X134" s="10">
        <f t="shared" si="81"/>
        <v>2031026.649279481</v>
      </c>
      <c r="Y134" s="10">
        <f t="shared" si="81"/>
        <v>2024012.7978645109</v>
      </c>
      <c r="Z134" s="10">
        <f t="shared" si="81"/>
        <v>2023102.9192415799</v>
      </c>
      <c r="AA134" s="10">
        <f t="shared" si="81"/>
        <v>2020164.6386392338</v>
      </c>
      <c r="AB134" s="10">
        <f t="shared" si="81"/>
        <v>2017012.5533750392</v>
      </c>
      <c r="AC134" s="10">
        <f t="shared" si="81"/>
        <v>2013464.3179950931</v>
      </c>
      <c r="AD134" s="10">
        <f t="shared" si="81"/>
        <v>2008461.1878185996</v>
      </c>
      <c r="AE134" s="10">
        <f t="shared" si="81"/>
        <v>2006564.0028126908</v>
      </c>
      <c r="AG134" s="10">
        <f t="shared" si="76"/>
        <v>1938999.1420131167</v>
      </c>
    </row>
    <row r="135" spans="2:33" x14ac:dyDescent="0.25">
      <c r="B135" s="4" t="str">
        <f t="shared" si="73"/>
        <v>Peak_D</v>
      </c>
      <c r="C135" s="10">
        <f t="shared" ref="C135:AE135" si="82">C83*(C44*1000/C70)</f>
        <v>3976113.7415264919</v>
      </c>
      <c r="D135" s="10">
        <f t="shared" si="82"/>
        <v>3637757.3687616293</v>
      </c>
      <c r="E135" s="10">
        <f t="shared" si="82"/>
        <v>3453570.8417893215</v>
      </c>
      <c r="F135" s="10">
        <f t="shared" si="82"/>
        <v>3511133.3240886373</v>
      </c>
      <c r="G135" s="10">
        <f t="shared" si="82"/>
        <v>3517653.2856046394</v>
      </c>
      <c r="H135" s="10">
        <f t="shared" si="82"/>
        <v>3473740.1035231822</v>
      </c>
      <c r="I135" s="10">
        <f t="shared" si="82"/>
        <v>3475677.9583794367</v>
      </c>
      <c r="J135" s="10">
        <f t="shared" si="82"/>
        <v>3492083.7339509013</v>
      </c>
      <c r="K135" s="10">
        <f t="shared" si="82"/>
        <v>3523040.2245804309</v>
      </c>
      <c r="L135" s="10">
        <f t="shared" si="82"/>
        <v>3545696.815696096</v>
      </c>
      <c r="M135" s="10">
        <f t="shared" si="82"/>
        <v>3507465.6504155337</v>
      </c>
      <c r="N135" s="10">
        <f t="shared" si="82"/>
        <v>3489730.8902442632</v>
      </c>
      <c r="O135" s="10">
        <f t="shared" si="82"/>
        <v>2853547.0659376197</v>
      </c>
      <c r="P135" s="10">
        <f t="shared" si="82"/>
        <v>2649653.7103367653</v>
      </c>
      <c r="Q135" s="10">
        <f t="shared" si="82"/>
        <v>2707894.1830697362</v>
      </c>
      <c r="R135" s="10">
        <f t="shared" si="82"/>
        <v>2750044.8933427501</v>
      </c>
      <c r="S135" s="10">
        <f t="shared" si="82"/>
        <v>2792351.4326073159</v>
      </c>
      <c r="T135" s="10">
        <f t="shared" si="82"/>
        <v>2653437.3990617963</v>
      </c>
      <c r="U135" s="10">
        <f t="shared" si="82"/>
        <v>2645855.0544321425</v>
      </c>
      <c r="V135" s="10">
        <f t="shared" si="82"/>
        <v>2548509.7374360217</v>
      </c>
      <c r="W135" s="10">
        <f t="shared" si="82"/>
        <v>2594295.7014107904</v>
      </c>
      <c r="X135" s="10">
        <f t="shared" si="82"/>
        <v>2719897.0310774236</v>
      </c>
      <c r="Y135" s="10">
        <f t="shared" si="82"/>
        <v>2744949.3724655337</v>
      </c>
      <c r="Z135" s="10">
        <f t="shared" si="82"/>
        <v>2738108.9308409514</v>
      </c>
      <c r="AA135" s="10">
        <f t="shared" si="82"/>
        <v>2739310.3185932878</v>
      </c>
      <c r="AB135" s="10">
        <f t="shared" si="82"/>
        <v>2740565.042758679</v>
      </c>
      <c r="AC135" s="10">
        <f t="shared" si="82"/>
        <v>2741136.6070453278</v>
      </c>
      <c r="AD135" s="10">
        <f t="shared" si="82"/>
        <v>2735025.7110310649</v>
      </c>
      <c r="AE135" s="10">
        <f t="shared" si="82"/>
        <v>2735832.8530012798</v>
      </c>
      <c r="AG135" s="10">
        <f t="shared" si="76"/>
        <v>3204726.1439399524</v>
      </c>
    </row>
    <row r="136" spans="2:33" x14ac:dyDescent="0.25">
      <c r="B136" s="4" t="str">
        <f t="shared" si="73"/>
        <v>Other_D</v>
      </c>
      <c r="C136" s="10">
        <f t="shared" ref="C136:AE136" si="83">C84*(C45*1000/C71)</f>
        <v>20871761.452846106</v>
      </c>
      <c r="D136" s="10">
        <f t="shared" si="83"/>
        <v>17945853.626901593</v>
      </c>
      <c r="E136" s="10">
        <f t="shared" si="83"/>
        <v>17051262.762173738</v>
      </c>
      <c r="F136" s="10">
        <f t="shared" si="83"/>
        <v>17388665.123536307</v>
      </c>
      <c r="G136" s="10">
        <f t="shared" si="83"/>
        <v>17220546.196395822</v>
      </c>
      <c r="H136" s="10">
        <f t="shared" si="83"/>
        <v>17395793.9992636</v>
      </c>
      <c r="I136" s="10">
        <f t="shared" si="83"/>
        <v>17351943.966645751</v>
      </c>
      <c r="J136" s="10">
        <f t="shared" si="83"/>
        <v>17221889.5857407</v>
      </c>
      <c r="K136" s="10">
        <f t="shared" si="83"/>
        <v>17129224.771569811</v>
      </c>
      <c r="L136" s="10">
        <f t="shared" si="83"/>
        <v>17190651.322016194</v>
      </c>
      <c r="M136" s="10">
        <f t="shared" si="83"/>
        <v>17011656.25417364</v>
      </c>
      <c r="N136" s="10">
        <f t="shared" si="83"/>
        <v>17280617.671707548</v>
      </c>
      <c r="O136" s="10">
        <f t="shared" si="83"/>
        <v>16172792.68385756</v>
      </c>
      <c r="P136" s="10">
        <f t="shared" si="83"/>
        <v>16059259.902362486</v>
      </c>
      <c r="Q136" s="10">
        <f t="shared" si="83"/>
        <v>16307616.324753284</v>
      </c>
      <c r="R136" s="10">
        <f t="shared" si="83"/>
        <v>16249057.143532062</v>
      </c>
      <c r="S136" s="10">
        <f t="shared" si="83"/>
        <v>16495485.909760416</v>
      </c>
      <c r="T136" s="10">
        <f t="shared" si="83"/>
        <v>16702524.920872068</v>
      </c>
      <c r="U136" s="10">
        <f t="shared" si="83"/>
        <v>17193327.39226222</v>
      </c>
      <c r="V136" s="10">
        <f t="shared" si="83"/>
        <v>17900337.317275628</v>
      </c>
      <c r="W136" s="10">
        <f t="shared" si="83"/>
        <v>18095093.780062184</v>
      </c>
      <c r="X136" s="10">
        <f t="shared" si="83"/>
        <v>18049182.575126477</v>
      </c>
      <c r="Y136" s="10">
        <f t="shared" si="83"/>
        <v>14389042.39574665</v>
      </c>
      <c r="Z136" s="10">
        <f t="shared" si="83"/>
        <v>14375602.51178731</v>
      </c>
      <c r="AA136" s="10">
        <f t="shared" si="83"/>
        <v>14334741.994635453</v>
      </c>
      <c r="AB136" s="10">
        <f t="shared" si="83"/>
        <v>14311362.31293253</v>
      </c>
      <c r="AC136" s="10">
        <f t="shared" si="83"/>
        <v>14287807.610307148</v>
      </c>
      <c r="AD136" s="10">
        <f t="shared" si="83"/>
        <v>14245238.529267324</v>
      </c>
      <c r="AE136" s="10">
        <f t="shared" si="83"/>
        <v>14297506.562160745</v>
      </c>
      <c r="AG136" s="10">
        <f>SUMPRODUCT(C84:AE84,C32:AE32)/AE71*1000</f>
        <v>16533890.336064767</v>
      </c>
    </row>
    <row r="137" spans="2:33" x14ac:dyDescent="0.25">
      <c r="B137" s="6" t="str">
        <f t="shared" si="73"/>
        <v>Total</v>
      </c>
      <c r="C137" s="11">
        <f t="shared" ref="C137:AE137" si="84">C85*(C46*1000/C72)</f>
        <v>1312528.2849856392</v>
      </c>
      <c r="D137" s="11">
        <f t="shared" si="84"/>
        <v>1227961.6079404324</v>
      </c>
      <c r="E137" s="11">
        <f t="shared" si="84"/>
        <v>1182729.0261025389</v>
      </c>
      <c r="F137" s="11">
        <f t="shared" si="84"/>
        <v>1180808.6866122989</v>
      </c>
      <c r="G137" s="11">
        <f t="shared" si="84"/>
        <v>1238061.7525069204</v>
      </c>
      <c r="H137" s="11">
        <f t="shared" si="84"/>
        <v>1449787.1382479116</v>
      </c>
      <c r="I137" s="11">
        <f t="shared" si="84"/>
        <v>1460495.797470765</v>
      </c>
      <c r="J137" s="11">
        <f t="shared" si="84"/>
        <v>1465251.2008869764</v>
      </c>
      <c r="K137" s="11">
        <f t="shared" si="84"/>
        <v>1456745.7756138062</v>
      </c>
      <c r="L137" s="11">
        <f t="shared" si="84"/>
        <v>1447708.3381911146</v>
      </c>
      <c r="M137" s="11">
        <f t="shared" si="84"/>
        <v>1482434.703035028</v>
      </c>
      <c r="N137" s="11">
        <f t="shared" si="84"/>
        <v>1486861.8909839366</v>
      </c>
      <c r="O137" s="11">
        <f t="shared" si="84"/>
        <v>1237238.1355039102</v>
      </c>
      <c r="P137" s="11">
        <f t="shared" si="84"/>
        <v>1305278.7139090025</v>
      </c>
      <c r="Q137" s="11">
        <f t="shared" si="84"/>
        <v>1329428.8909416175</v>
      </c>
      <c r="R137" s="11">
        <f t="shared" si="84"/>
        <v>1434229.7836346403</v>
      </c>
      <c r="S137" s="11">
        <f t="shared" si="84"/>
        <v>1452544.1651340781</v>
      </c>
      <c r="T137" s="11">
        <f t="shared" si="84"/>
        <v>1420335.2037522034</v>
      </c>
      <c r="U137" s="11">
        <f t="shared" si="84"/>
        <v>1407858.0877289586</v>
      </c>
      <c r="V137" s="11">
        <f t="shared" si="84"/>
        <v>1378678.1473973331</v>
      </c>
      <c r="W137" s="11">
        <f t="shared" si="84"/>
        <v>1447685.0201088267</v>
      </c>
      <c r="X137" s="11">
        <f t="shared" si="84"/>
        <v>1464029.4224933297</v>
      </c>
      <c r="Y137" s="11">
        <f t="shared" si="84"/>
        <v>1297360.5686394149</v>
      </c>
      <c r="Z137" s="11">
        <f t="shared" si="84"/>
        <v>1299647.3465893753</v>
      </c>
      <c r="AA137" s="11">
        <f t="shared" si="84"/>
        <v>1296226.3776331961</v>
      </c>
      <c r="AB137" s="11">
        <f t="shared" si="84"/>
        <v>1297553.5353886692</v>
      </c>
      <c r="AC137" s="11">
        <f t="shared" si="84"/>
        <v>1298885.3138958947</v>
      </c>
      <c r="AD137" s="11">
        <f t="shared" si="84"/>
        <v>1297548.0750041329</v>
      </c>
      <c r="AE137" s="11">
        <f t="shared" si="84"/>
        <v>1301305.9793773764</v>
      </c>
      <c r="AG137" s="11">
        <f t="shared" si="76"/>
        <v>1356568.8100424064</v>
      </c>
    </row>
    <row r="140" spans="2:33" x14ac:dyDescent="0.25">
      <c r="B140" s="1" t="s">
        <v>47</v>
      </c>
    </row>
    <row r="141" spans="2:33" x14ac:dyDescent="0.25">
      <c r="B141" s="2" t="str">
        <f t="shared" ref="B141:B150" si="85">B50</f>
        <v>Bundle</v>
      </c>
      <c r="C141" s="3">
        <f t="shared" ref="C141:AE141" si="86">C$24</f>
        <v>2022</v>
      </c>
      <c r="D141" s="3">
        <f t="shared" si="86"/>
        <v>2023</v>
      </c>
      <c r="E141" s="3">
        <f t="shared" si="86"/>
        <v>2024</v>
      </c>
      <c r="F141" s="3">
        <f t="shared" si="86"/>
        <v>2025</v>
      </c>
      <c r="G141" s="3">
        <f t="shared" si="86"/>
        <v>2026</v>
      </c>
      <c r="H141" s="3">
        <f t="shared" si="86"/>
        <v>2027</v>
      </c>
      <c r="I141" s="3">
        <f t="shared" si="86"/>
        <v>2028</v>
      </c>
      <c r="J141" s="3">
        <f t="shared" si="86"/>
        <v>2029</v>
      </c>
      <c r="K141" s="3">
        <f t="shared" si="86"/>
        <v>2030</v>
      </c>
      <c r="L141" s="3">
        <f t="shared" si="86"/>
        <v>2031</v>
      </c>
      <c r="M141" s="3">
        <f t="shared" si="86"/>
        <v>2032</v>
      </c>
      <c r="N141" s="3">
        <f t="shared" si="86"/>
        <v>2033</v>
      </c>
      <c r="O141" s="3">
        <f t="shared" si="86"/>
        <v>2034</v>
      </c>
      <c r="P141" s="3">
        <f t="shared" si="86"/>
        <v>2035</v>
      </c>
      <c r="Q141" s="3">
        <f t="shared" si="86"/>
        <v>2036</v>
      </c>
      <c r="R141" s="3">
        <f t="shared" si="86"/>
        <v>2037</v>
      </c>
      <c r="S141" s="3">
        <f t="shared" si="86"/>
        <v>2038</v>
      </c>
      <c r="T141" s="3">
        <f t="shared" si="86"/>
        <v>2039</v>
      </c>
      <c r="U141" s="3">
        <f t="shared" si="86"/>
        <v>2040</v>
      </c>
      <c r="V141" s="3">
        <f t="shared" si="86"/>
        <v>2041</v>
      </c>
      <c r="W141" s="3">
        <f t="shared" si="86"/>
        <v>2042</v>
      </c>
      <c r="X141" s="3">
        <f t="shared" si="86"/>
        <v>2043</v>
      </c>
      <c r="Y141" s="3">
        <f t="shared" si="86"/>
        <v>2044</v>
      </c>
      <c r="Z141" s="3">
        <f t="shared" si="86"/>
        <v>2045</v>
      </c>
      <c r="AA141" s="3">
        <f t="shared" si="86"/>
        <v>2046</v>
      </c>
      <c r="AB141" s="3">
        <f t="shared" si="86"/>
        <v>2047</v>
      </c>
      <c r="AC141" s="3">
        <f t="shared" si="86"/>
        <v>2048</v>
      </c>
      <c r="AD141" s="3">
        <f t="shared" si="86"/>
        <v>2049</v>
      </c>
      <c r="AE141" s="3">
        <f t="shared" si="86"/>
        <v>2050</v>
      </c>
    </row>
    <row r="142" spans="2:33" x14ac:dyDescent="0.25">
      <c r="B142" s="4" t="str">
        <f t="shared" si="85"/>
        <v>Peak_A</v>
      </c>
      <c r="C142" s="10">
        <f t="shared" ref="C142:C150" si="87">C129*(1+$C$153)^(C$89-$C$89)</f>
        <v>446293.38032735756</v>
      </c>
      <c r="D142" s="10">
        <f t="shared" ref="D142:AE142" si="88">D129*(1+$C$153)^(D$89-$C$89)</f>
        <v>376034.94514038629</v>
      </c>
      <c r="E142" s="10">
        <f t="shared" si="88"/>
        <v>381732.34911583655</v>
      </c>
      <c r="F142" s="10">
        <f t="shared" si="88"/>
        <v>393982.50233931228</v>
      </c>
      <c r="G142" s="10">
        <f t="shared" si="88"/>
        <v>394418.94071288675</v>
      </c>
      <c r="H142" s="10">
        <f t="shared" si="88"/>
        <v>395312.3688070178</v>
      </c>
      <c r="I142" s="10">
        <f t="shared" si="88"/>
        <v>393882.48565686768</v>
      </c>
      <c r="J142" s="10">
        <f t="shared" si="88"/>
        <v>405993.02800050005</v>
      </c>
      <c r="K142" s="10">
        <f t="shared" si="88"/>
        <v>415835.08337557351</v>
      </c>
      <c r="L142" s="10">
        <f t="shared" si="88"/>
        <v>422205.13140586636</v>
      </c>
      <c r="M142" s="10">
        <f t="shared" si="88"/>
        <v>436363.70870153198</v>
      </c>
      <c r="N142" s="10">
        <f t="shared" si="88"/>
        <v>458855.56622153788</v>
      </c>
      <c r="O142" s="10">
        <f t="shared" si="88"/>
        <v>460112.91670591303</v>
      </c>
      <c r="P142" s="10">
        <f t="shared" si="88"/>
        <v>548533.9692873318</v>
      </c>
      <c r="Q142" s="10">
        <f t="shared" si="88"/>
        <v>561466.54123793903</v>
      </c>
      <c r="R142" s="10">
        <f t="shared" si="88"/>
        <v>577402.59143044986</v>
      </c>
      <c r="S142" s="10">
        <f t="shared" si="88"/>
        <v>589825.1074658921</v>
      </c>
      <c r="T142" s="10">
        <f t="shared" si="88"/>
        <v>610291.50333482621</v>
      </c>
      <c r="U142" s="10">
        <f t="shared" si="88"/>
        <v>618167.68209024554</v>
      </c>
      <c r="V142" s="10">
        <f t="shared" si="88"/>
        <v>666025.56402405538</v>
      </c>
      <c r="W142" s="10">
        <f t="shared" si="88"/>
        <v>696809.38489345368</v>
      </c>
      <c r="X142" s="10">
        <f t="shared" si="88"/>
        <v>701882.84747430717</v>
      </c>
      <c r="Y142" s="10">
        <f t="shared" si="88"/>
        <v>737049.59935461998</v>
      </c>
      <c r="Z142" s="10">
        <f t="shared" si="88"/>
        <v>765159.06854293752</v>
      </c>
      <c r="AA142" s="10">
        <f t="shared" si="88"/>
        <v>767687.16753484786</v>
      </c>
      <c r="AB142" s="10">
        <f t="shared" si="88"/>
        <v>784166.73502073158</v>
      </c>
      <c r="AC142" s="10">
        <f t="shared" si="88"/>
        <v>800731.37866955472</v>
      </c>
      <c r="AD142" s="10">
        <f t="shared" si="88"/>
        <v>814954.54689758015</v>
      </c>
      <c r="AE142" s="10">
        <f t="shared" si="88"/>
        <v>833769.88975525694</v>
      </c>
    </row>
    <row r="143" spans="2:33" x14ac:dyDescent="0.25">
      <c r="B143" s="4" t="str">
        <f t="shared" si="85"/>
        <v>Other_A</v>
      </c>
      <c r="C143" s="10">
        <f t="shared" si="87"/>
        <v>-29546.186203106459</v>
      </c>
      <c r="D143" s="10">
        <f t="shared" ref="D143:AE143" si="89">D130*(1+$C$153)^(D$89-$C$89)</f>
        <v>-110088.91923336026</v>
      </c>
      <c r="E143" s="10">
        <f t="shared" si="89"/>
        <v>-173691.78150102287</v>
      </c>
      <c r="F143" s="10">
        <f t="shared" si="89"/>
        <v>-201757.69295902268</v>
      </c>
      <c r="G143" s="10">
        <f t="shared" si="89"/>
        <v>-186356.73243798732</v>
      </c>
      <c r="H143" s="10">
        <f t="shared" si="89"/>
        <v>274670.67141001881</v>
      </c>
      <c r="I143" s="10">
        <f t="shared" si="89"/>
        <v>322934.24649750738</v>
      </c>
      <c r="J143" s="10">
        <f t="shared" si="89"/>
        <v>323386.87755815365</v>
      </c>
      <c r="K143" s="10">
        <f t="shared" si="89"/>
        <v>290545.55701030546</v>
      </c>
      <c r="L143" s="10">
        <f t="shared" si="89"/>
        <v>304908.14071030798</v>
      </c>
      <c r="M143" s="10">
        <f t="shared" si="89"/>
        <v>307421.36635016237</v>
      </c>
      <c r="N143" s="10">
        <f t="shared" si="89"/>
        <v>319755.25623107393</v>
      </c>
      <c r="O143" s="10">
        <f t="shared" si="89"/>
        <v>348706.62638143561</v>
      </c>
      <c r="P143" s="10">
        <f t="shared" si="89"/>
        <v>410133.49219201825</v>
      </c>
      <c r="Q143" s="10">
        <f t="shared" si="89"/>
        <v>422891.67251681589</v>
      </c>
      <c r="R143" s="10">
        <f t="shared" si="89"/>
        <v>426475.20900495438</v>
      </c>
      <c r="S143" s="10">
        <f t="shared" si="89"/>
        <v>442571.73723093513</v>
      </c>
      <c r="T143" s="10">
        <f t="shared" si="89"/>
        <v>446215.93311660248</v>
      </c>
      <c r="U143" s="10">
        <f t="shared" si="89"/>
        <v>461368.36809175363</v>
      </c>
      <c r="V143" s="10">
        <f t="shared" si="89"/>
        <v>431709.73422128946</v>
      </c>
      <c r="W143" s="10">
        <f t="shared" si="89"/>
        <v>449737.4921376417</v>
      </c>
      <c r="X143" s="10">
        <f t="shared" si="89"/>
        <v>462377.99065740482</v>
      </c>
      <c r="Y143" s="10">
        <f t="shared" si="89"/>
        <v>471305.81452328275</v>
      </c>
      <c r="Z143" s="10">
        <f t="shared" si="89"/>
        <v>481095.13375043584</v>
      </c>
      <c r="AA143" s="10">
        <f t="shared" si="89"/>
        <v>490317.31155252189</v>
      </c>
      <c r="AB143" s="10">
        <f t="shared" si="89"/>
        <v>499642.95434257836</v>
      </c>
      <c r="AC143" s="10">
        <f t="shared" si="89"/>
        <v>508955.69482930622</v>
      </c>
      <c r="AD143" s="10">
        <f t="shared" si="89"/>
        <v>517552.06907409249</v>
      </c>
      <c r="AE143" s="10">
        <f t="shared" si="89"/>
        <v>527837.73378345522</v>
      </c>
    </row>
    <row r="144" spans="2:33" x14ac:dyDescent="0.25">
      <c r="B144" s="4" t="str">
        <f t="shared" si="85"/>
        <v>Peak_B</v>
      </c>
      <c r="C144" s="10">
        <f t="shared" si="87"/>
        <v>268093.03912891843</v>
      </c>
      <c r="D144" s="10">
        <f t="shared" ref="D144:AE144" si="90">D131*(1+$C$153)^(D$89-$C$89)</f>
        <v>339358.23449981672</v>
      </c>
      <c r="E144" s="10">
        <f t="shared" si="90"/>
        <v>358149.53375276772</v>
      </c>
      <c r="F144" s="10">
        <f t="shared" si="90"/>
        <v>181101.37244776715</v>
      </c>
      <c r="G144" s="10">
        <f t="shared" si="90"/>
        <v>207646.94866234748</v>
      </c>
      <c r="H144" s="10">
        <f t="shared" si="90"/>
        <v>312710.28743023932</v>
      </c>
      <c r="I144" s="10">
        <f t="shared" si="90"/>
        <v>371949.38595147897</v>
      </c>
      <c r="J144" s="10">
        <f t="shared" si="90"/>
        <v>419392.7702556994</v>
      </c>
      <c r="K144" s="10">
        <f t="shared" si="90"/>
        <v>410105.93251384073</v>
      </c>
      <c r="L144" s="10">
        <f t="shared" si="90"/>
        <v>447373.83597099246</v>
      </c>
      <c r="M144" s="10">
        <f t="shared" si="90"/>
        <v>481256.94988246431</v>
      </c>
      <c r="N144" s="10">
        <f t="shared" si="90"/>
        <v>510048.18565491674</v>
      </c>
      <c r="O144" s="10">
        <f t="shared" si="90"/>
        <v>510533.98161182756</v>
      </c>
      <c r="P144" s="10">
        <f t="shared" si="90"/>
        <v>515408.69337068737</v>
      </c>
      <c r="Q144" s="10">
        <f t="shared" si="90"/>
        <v>499113.35974748514</v>
      </c>
      <c r="R144" s="10">
        <f t="shared" si="90"/>
        <v>515138.61561879213</v>
      </c>
      <c r="S144" s="10">
        <f t="shared" si="90"/>
        <v>549603.20981692115</v>
      </c>
      <c r="T144" s="10">
        <f t="shared" si="90"/>
        <v>558745.82534282457</v>
      </c>
      <c r="U144" s="10">
        <f t="shared" si="90"/>
        <v>755580.44473752275</v>
      </c>
      <c r="V144" s="10">
        <f t="shared" si="90"/>
        <v>624407.58779965062</v>
      </c>
      <c r="W144" s="10">
        <f t="shared" si="90"/>
        <v>632108.33470264892</v>
      </c>
      <c r="X144" s="10">
        <f t="shared" si="90"/>
        <v>554623.10747097514</v>
      </c>
      <c r="Y144" s="10">
        <f t="shared" si="90"/>
        <v>534524.6185536522</v>
      </c>
      <c r="Z144" s="10">
        <f t="shared" si="90"/>
        <v>545056.61862543831</v>
      </c>
      <c r="AA144" s="10">
        <f t="shared" si="90"/>
        <v>556585.8053670252</v>
      </c>
      <c r="AB144" s="10">
        <f t="shared" si="90"/>
        <v>568301.05453984288</v>
      </c>
      <c r="AC144" s="10">
        <f t="shared" si="90"/>
        <v>580099.21742728422</v>
      </c>
      <c r="AD144" s="10">
        <f t="shared" si="90"/>
        <v>591384.50397979992</v>
      </c>
      <c r="AE144" s="10">
        <f t="shared" si="90"/>
        <v>603021.93723333639</v>
      </c>
    </row>
    <row r="145" spans="2:31" x14ac:dyDescent="0.25">
      <c r="B145" s="4" t="str">
        <f t="shared" si="85"/>
        <v>Other_B</v>
      </c>
      <c r="C145" s="10">
        <f t="shared" si="87"/>
        <v>45655.45633711596</v>
      </c>
      <c r="D145" s="10">
        <f t="shared" ref="D145:AE145" si="91">D132*(1+$C$153)^(D$89-$C$89)</f>
        <v>105142.59063878792</v>
      </c>
      <c r="E145" s="10">
        <f t="shared" si="91"/>
        <v>129294.67527791359</v>
      </c>
      <c r="F145" s="10">
        <f t="shared" si="91"/>
        <v>110357.52877409426</v>
      </c>
      <c r="G145" s="10">
        <f t="shared" si="91"/>
        <v>304861.29165005015</v>
      </c>
      <c r="H145" s="10">
        <f t="shared" si="91"/>
        <v>675818.67239869549</v>
      </c>
      <c r="I145" s="10">
        <f t="shared" si="91"/>
        <v>1138197.9711384643</v>
      </c>
      <c r="J145" s="10">
        <f t="shared" si="91"/>
        <v>1278319.44221374</v>
      </c>
      <c r="K145" s="10">
        <f t="shared" si="91"/>
        <v>1513997.2563670783</v>
      </c>
      <c r="L145" s="10">
        <f t="shared" si="91"/>
        <v>1553489.1412035702</v>
      </c>
      <c r="M145" s="10">
        <f t="shared" si="91"/>
        <v>1976712.0351344105</v>
      </c>
      <c r="N145" s="10">
        <f t="shared" si="91"/>
        <v>2083536.1995826892</v>
      </c>
      <c r="O145" s="10">
        <f t="shared" si="91"/>
        <v>2285959.8836461953</v>
      </c>
      <c r="P145" s="10">
        <f t="shared" si="91"/>
        <v>2341853.4871764756</v>
      </c>
      <c r="Q145" s="10">
        <f t="shared" si="91"/>
        <v>2428240.3108223076</v>
      </c>
      <c r="R145" s="10">
        <f t="shared" si="91"/>
        <v>2510205.3427041438</v>
      </c>
      <c r="S145" s="10">
        <f t="shared" si="91"/>
        <v>920079.35967271903</v>
      </c>
      <c r="T145" s="10">
        <f t="shared" si="91"/>
        <v>924786.409740943</v>
      </c>
      <c r="U145" s="10">
        <f t="shared" si="91"/>
        <v>957552.51878273534</v>
      </c>
      <c r="V145" s="10">
        <f t="shared" si="91"/>
        <v>535933.95306033443</v>
      </c>
      <c r="W145" s="10">
        <f t="shared" si="91"/>
        <v>474466.25763535826</v>
      </c>
      <c r="X145" s="10">
        <f t="shared" si="91"/>
        <v>512836.35889842251</v>
      </c>
      <c r="Y145" s="10">
        <f t="shared" si="91"/>
        <v>2408783.6687701428</v>
      </c>
      <c r="Z145" s="10">
        <f t="shared" si="91"/>
        <v>2459676.3183357609</v>
      </c>
      <c r="AA145" s="10">
        <f t="shared" si="91"/>
        <v>2509920.1540808678</v>
      </c>
      <c r="AB145" s="10">
        <f t="shared" si="91"/>
        <v>2561008.3370843846</v>
      </c>
      <c r="AC145" s="10">
        <f t="shared" si="91"/>
        <v>2612860.1318131448</v>
      </c>
      <c r="AD145" s="10">
        <f t="shared" si="91"/>
        <v>2664368.4613650804</v>
      </c>
      <c r="AE145" s="10">
        <f t="shared" si="91"/>
        <v>2719047.5147866011</v>
      </c>
    </row>
    <row r="146" spans="2:31" x14ac:dyDescent="0.25">
      <c r="B146" s="4" t="str">
        <f t="shared" si="85"/>
        <v>Peak_C</v>
      </c>
      <c r="C146" s="10">
        <f t="shared" si="87"/>
        <v>1021738.854698139</v>
      </c>
      <c r="D146" s="10">
        <f t="shared" ref="D146:AE146" si="92">D133*(1+$C$153)^(D$89-$C$89)</f>
        <v>998352.48677460232</v>
      </c>
      <c r="E146" s="10">
        <f t="shared" si="92"/>
        <v>946049.3682571674</v>
      </c>
      <c r="F146" s="10">
        <f t="shared" si="92"/>
        <v>984237.94272180914</v>
      </c>
      <c r="G146" s="10">
        <f t="shared" si="92"/>
        <v>1004105.9001871508</v>
      </c>
      <c r="H146" s="10">
        <f t="shared" si="92"/>
        <v>1019887.5559946846</v>
      </c>
      <c r="I146" s="10">
        <f t="shared" si="92"/>
        <v>1034494.6090650506</v>
      </c>
      <c r="J146" s="10">
        <f t="shared" si="92"/>
        <v>1055624.1182339736</v>
      </c>
      <c r="K146" s="10">
        <f t="shared" si="92"/>
        <v>1240236.7090407491</v>
      </c>
      <c r="L146" s="10">
        <f t="shared" si="92"/>
        <v>1278672.9109011851</v>
      </c>
      <c r="M146" s="10">
        <f t="shared" si="92"/>
        <v>1306600.5628972759</v>
      </c>
      <c r="N146" s="10">
        <f t="shared" si="92"/>
        <v>1344482.3244930401</v>
      </c>
      <c r="O146" s="10">
        <f t="shared" si="92"/>
        <v>1437501.7020404905</v>
      </c>
      <c r="P146" s="10">
        <f t="shared" si="92"/>
        <v>1455561.9225033566</v>
      </c>
      <c r="Q146" s="10">
        <f t="shared" si="92"/>
        <v>1499201.1081746873</v>
      </c>
      <c r="R146" s="10">
        <f t="shared" si="92"/>
        <v>1539416.6877864038</v>
      </c>
      <c r="S146" s="10">
        <f t="shared" si="92"/>
        <v>1578124.4639218096</v>
      </c>
      <c r="T146" s="10">
        <f t="shared" si="92"/>
        <v>1596077.0781103706</v>
      </c>
      <c r="U146" s="10">
        <f t="shared" si="92"/>
        <v>1634200.8221237119</v>
      </c>
      <c r="V146" s="10">
        <f t="shared" si="92"/>
        <v>1669253.0635551182</v>
      </c>
      <c r="W146" s="10">
        <f t="shared" si="92"/>
        <v>1724589.4689383297</v>
      </c>
      <c r="X146" s="10">
        <f t="shared" si="92"/>
        <v>1783279.2144280404</v>
      </c>
      <c r="Y146" s="10">
        <f t="shared" si="92"/>
        <v>1820160.0149859986</v>
      </c>
      <c r="Z146" s="10">
        <f t="shared" si="92"/>
        <v>1851035.8210495671</v>
      </c>
      <c r="AA146" s="10">
        <f t="shared" si="92"/>
        <v>1896141.7455520935</v>
      </c>
      <c r="AB146" s="10">
        <f t="shared" si="92"/>
        <v>1935044.9522903636</v>
      </c>
      <c r="AC146" s="10">
        <f t="shared" si="92"/>
        <v>1974054.359853256</v>
      </c>
      <c r="AD146" s="10">
        <f t="shared" si="92"/>
        <v>2011079.4524043733</v>
      </c>
      <c r="AE146" s="10">
        <f t="shared" si="92"/>
        <v>2050524.0357126635</v>
      </c>
    </row>
    <row r="147" spans="2:31" x14ac:dyDescent="0.25">
      <c r="B147" s="4" t="str">
        <f t="shared" si="85"/>
        <v>Other_C</v>
      </c>
      <c r="C147" s="10">
        <f t="shared" si="87"/>
        <v>2078706.5382738826</v>
      </c>
      <c r="D147" s="10">
        <f t="shared" ref="D147:AE147" si="93">D134*(1+$C$153)^(D$89-$C$89)</f>
        <v>2057692.2348877741</v>
      </c>
      <c r="E147" s="10">
        <f t="shared" si="93"/>
        <v>2082287.2728367283</v>
      </c>
      <c r="F147" s="10">
        <f t="shared" si="93"/>
        <v>2165542.1206338373</v>
      </c>
      <c r="G147" s="10">
        <f t="shared" si="93"/>
        <v>2196851.6771318354</v>
      </c>
      <c r="H147" s="10">
        <f t="shared" si="93"/>
        <v>2215155.4171711667</v>
      </c>
      <c r="I147" s="10">
        <f t="shared" si="93"/>
        <v>2258466.1220875084</v>
      </c>
      <c r="J147" s="10">
        <f t="shared" si="93"/>
        <v>2296003.3896638625</v>
      </c>
      <c r="K147" s="10">
        <f t="shared" si="93"/>
        <v>2205568.9052858707</v>
      </c>
      <c r="L147" s="10">
        <f t="shared" si="93"/>
        <v>2271268.7442002906</v>
      </c>
      <c r="M147" s="10">
        <f t="shared" si="93"/>
        <v>2329088.2214164096</v>
      </c>
      <c r="N147" s="10">
        <f t="shared" si="93"/>
        <v>2391368.4007012951</v>
      </c>
      <c r="O147" s="10">
        <f t="shared" si="93"/>
        <v>2433660.3534660479</v>
      </c>
      <c r="P147" s="10">
        <f t="shared" si="93"/>
        <v>2463758.5984805343</v>
      </c>
      <c r="Q147" s="10">
        <f t="shared" si="93"/>
        <v>2529943.041849371</v>
      </c>
      <c r="R147" s="10">
        <f t="shared" si="93"/>
        <v>2604421.1251001172</v>
      </c>
      <c r="S147" s="10">
        <f t="shared" si="93"/>
        <v>2675168.2206167364</v>
      </c>
      <c r="T147" s="10">
        <f t="shared" si="93"/>
        <v>2759584.6726260716</v>
      </c>
      <c r="U147" s="10">
        <f t="shared" si="93"/>
        <v>2849537.0198769653</v>
      </c>
      <c r="V147" s="10">
        <f t="shared" si="93"/>
        <v>2929963.5847377679</v>
      </c>
      <c r="W147" s="10">
        <f t="shared" si="93"/>
        <v>3036164.217449598</v>
      </c>
      <c r="X147" s="10">
        <f t="shared" si="93"/>
        <v>3142361.9376825616</v>
      </c>
      <c r="Y147" s="10">
        <f t="shared" si="93"/>
        <v>3197271.9688443039</v>
      </c>
      <c r="Z147" s="10">
        <f t="shared" si="93"/>
        <v>3262947.1889088419</v>
      </c>
      <c r="AA147" s="10">
        <f t="shared" si="93"/>
        <v>3326630.5761687676</v>
      </c>
      <c r="AB147" s="10">
        <f t="shared" si="93"/>
        <v>3391190.2375799958</v>
      </c>
      <c r="AC147" s="10">
        <f t="shared" si="93"/>
        <v>3456314.3291063504</v>
      </c>
      <c r="AD147" s="10">
        <f t="shared" si="93"/>
        <v>3520128.197161227</v>
      </c>
      <c r="AE147" s="10">
        <f t="shared" si="93"/>
        <v>3590655.9621309941</v>
      </c>
    </row>
    <row r="148" spans="2:31" x14ac:dyDescent="0.25">
      <c r="B148" s="4" t="str">
        <f t="shared" si="85"/>
        <v>Peak_D</v>
      </c>
      <c r="C148" s="10">
        <f t="shared" si="87"/>
        <v>3976113.7415264919</v>
      </c>
      <c r="D148" s="10">
        <f t="shared" ref="D148:AE148" si="94">D135*(1+$C$153)^(D$89-$C$89)</f>
        <v>3714150.273505623</v>
      </c>
      <c r="E148" s="10">
        <f t="shared" si="94"/>
        <v>3600143.8418857013</v>
      </c>
      <c r="F148" s="10">
        <f t="shared" si="94"/>
        <v>3737012.469499704</v>
      </c>
      <c r="G148" s="10">
        <f t="shared" si="94"/>
        <v>3822574.8642541775</v>
      </c>
      <c r="H148" s="10">
        <f t="shared" si="94"/>
        <v>3854127.1033899891</v>
      </c>
      <c r="I148" s="10">
        <f t="shared" si="94"/>
        <v>3937258.980669464</v>
      </c>
      <c r="J148" s="10">
        <f t="shared" si="94"/>
        <v>4038916.20850597</v>
      </c>
      <c r="K148" s="10">
        <f t="shared" si="94"/>
        <v>4160289.3638038067</v>
      </c>
      <c r="L148" s="10">
        <f t="shared" si="94"/>
        <v>4274972.0154413003</v>
      </c>
      <c r="M148" s="10">
        <f t="shared" si="94"/>
        <v>4317683.93179892</v>
      </c>
      <c r="N148" s="10">
        <f t="shared" si="94"/>
        <v>4386065.3757509356</v>
      </c>
      <c r="O148" s="10">
        <f t="shared" si="94"/>
        <v>3661794.307226337</v>
      </c>
      <c r="P148" s="10">
        <f t="shared" si="94"/>
        <v>3471552.7265020208</v>
      </c>
      <c r="Q148" s="10">
        <f t="shared" si="94"/>
        <v>3622363.912307404</v>
      </c>
      <c r="R148" s="10">
        <f t="shared" si="94"/>
        <v>3756002.8650367619</v>
      </c>
      <c r="S148" s="10">
        <f t="shared" si="94"/>
        <v>3893874.4914991735</v>
      </c>
      <c r="T148" s="10">
        <f t="shared" si="94"/>
        <v>3777865.2343231319</v>
      </c>
      <c r="U148" s="10">
        <f t="shared" si="94"/>
        <v>3846178.2400198956</v>
      </c>
      <c r="V148" s="10">
        <f t="shared" si="94"/>
        <v>3782469.1705879779</v>
      </c>
      <c r="W148" s="10">
        <f t="shared" si="94"/>
        <v>3931283.0853706803</v>
      </c>
      <c r="X148" s="10">
        <f t="shared" si="94"/>
        <v>4208167.779534338</v>
      </c>
      <c r="Y148" s="10">
        <f t="shared" si="94"/>
        <v>4336113.7309707412</v>
      </c>
      <c r="Z148" s="10">
        <f t="shared" si="94"/>
        <v>4416139.561581457</v>
      </c>
      <c r="AA148" s="10">
        <f t="shared" si="94"/>
        <v>4510856.8327308521</v>
      </c>
      <c r="AB148" s="10">
        <f t="shared" si="94"/>
        <v>4607694.3858902054</v>
      </c>
      <c r="AC148" s="10">
        <f t="shared" si="94"/>
        <v>4705437.1156687262</v>
      </c>
      <c r="AD148" s="10">
        <f t="shared" si="94"/>
        <v>4793541.0371648846</v>
      </c>
      <c r="AE148" s="10">
        <f t="shared" si="94"/>
        <v>4895649.7431693897</v>
      </c>
    </row>
    <row r="149" spans="2:31" x14ac:dyDescent="0.25">
      <c r="B149" s="4" t="str">
        <f t="shared" si="85"/>
        <v>Other_D</v>
      </c>
      <c r="C149" s="10">
        <f t="shared" si="87"/>
        <v>20871761.452846106</v>
      </c>
      <c r="D149" s="10">
        <f t="shared" ref="D149:AE149" si="95">D136*(1+$C$153)^(D$89-$C$89)</f>
        <v>18322716.553066526</v>
      </c>
      <c r="E149" s="10">
        <f t="shared" si="95"/>
        <v>17774935.405063149</v>
      </c>
      <c r="F149" s="10">
        <f t="shared" si="95"/>
        <v>18507317.266705237</v>
      </c>
      <c r="G149" s="10">
        <f t="shared" si="95"/>
        <v>18713278.909111068</v>
      </c>
      <c r="H149" s="10">
        <f t="shared" si="95"/>
        <v>19300695.832008533</v>
      </c>
      <c r="I149" s="10">
        <f t="shared" si="95"/>
        <v>19656336.988885943</v>
      </c>
      <c r="J149" s="10">
        <f t="shared" si="95"/>
        <v>19918700.205464851</v>
      </c>
      <c r="K149" s="10">
        <f t="shared" si="95"/>
        <v>20227566.841321956</v>
      </c>
      <c r="L149" s="10">
        <f t="shared" si="95"/>
        <v>20726406.443863038</v>
      </c>
      <c r="M149" s="10">
        <f t="shared" si="95"/>
        <v>20941318.371351782</v>
      </c>
      <c r="N149" s="10">
        <f t="shared" si="95"/>
        <v>21719129.991757341</v>
      </c>
      <c r="O149" s="10">
        <f t="shared" si="95"/>
        <v>20753623.056938212</v>
      </c>
      <c r="P149" s="10">
        <f t="shared" si="95"/>
        <v>21040699.50052654</v>
      </c>
      <c r="Q149" s="10">
        <f t="shared" si="95"/>
        <v>21814781.847780984</v>
      </c>
      <c r="R149" s="10">
        <f t="shared" si="95"/>
        <v>22192912.316812083</v>
      </c>
      <c r="S149" s="10">
        <f t="shared" si="95"/>
        <v>23002603.13184328</v>
      </c>
      <c r="T149" s="10">
        <f t="shared" si="95"/>
        <v>23780432.222101487</v>
      </c>
      <c r="U149" s="10">
        <f t="shared" si="95"/>
        <v>24993282.069206014</v>
      </c>
      <c r="V149" s="10">
        <f t="shared" si="95"/>
        <v>26567477.08323022</v>
      </c>
      <c r="W149" s="10">
        <f t="shared" si="95"/>
        <v>27420519.591143779</v>
      </c>
      <c r="X149" s="10">
        <f t="shared" si="95"/>
        <v>27925317.646856818</v>
      </c>
      <c r="Y149" s="10">
        <f t="shared" si="95"/>
        <v>22729936.272622675</v>
      </c>
      <c r="Z149" s="10">
        <f t="shared" si="95"/>
        <v>23185588.512863059</v>
      </c>
      <c r="AA149" s="10">
        <f t="shared" si="95"/>
        <v>23605200.342961121</v>
      </c>
      <c r="AB149" s="10">
        <f t="shared" si="95"/>
        <v>24061601.441636153</v>
      </c>
      <c r="AC149" s="10">
        <f t="shared" si="95"/>
        <v>24526461.052060079</v>
      </c>
      <c r="AD149" s="10">
        <f t="shared" si="95"/>
        <v>24966908.061899997</v>
      </c>
      <c r="AE149" s="10">
        <f t="shared" si="95"/>
        <v>25584744.423336368</v>
      </c>
    </row>
    <row r="150" spans="2:31" x14ac:dyDescent="0.25">
      <c r="B150" s="6" t="str">
        <f t="shared" si="85"/>
        <v>Total</v>
      </c>
      <c r="C150" s="11">
        <f t="shared" si="87"/>
        <v>1312528.2849856392</v>
      </c>
      <c r="D150" s="11">
        <f t="shared" ref="D150:AE150" si="96">D137*(1+$C$153)^(D$89-$C$89)</f>
        <v>1253748.8017071814</v>
      </c>
      <c r="E150" s="11">
        <f t="shared" si="96"/>
        <v>1232925.2286993566</v>
      </c>
      <c r="F150" s="11">
        <f t="shared" si="96"/>
        <v>1256772.7792305083</v>
      </c>
      <c r="G150" s="11">
        <f t="shared" si="96"/>
        <v>1345380.954653682</v>
      </c>
      <c r="H150" s="11">
        <f t="shared" si="96"/>
        <v>1608544.029531827</v>
      </c>
      <c r="I150" s="11">
        <f t="shared" si="96"/>
        <v>1654454.2571783399</v>
      </c>
      <c r="J150" s="11">
        <f t="shared" si="96"/>
        <v>1694697.8582611657</v>
      </c>
      <c r="K150" s="11">
        <f t="shared" si="96"/>
        <v>1720242.6227688063</v>
      </c>
      <c r="L150" s="11">
        <f t="shared" si="96"/>
        <v>1745471.4697802016</v>
      </c>
      <c r="M150" s="11">
        <f t="shared" si="96"/>
        <v>1824874.4635538049</v>
      </c>
      <c r="N150" s="11">
        <f t="shared" si="96"/>
        <v>1868761.1347910375</v>
      </c>
      <c r="O150" s="11">
        <f t="shared" si="96"/>
        <v>1587677.1809204095</v>
      </c>
      <c r="P150" s="11">
        <f t="shared" si="96"/>
        <v>1710164.562424999</v>
      </c>
      <c r="Q150" s="11">
        <f t="shared" si="96"/>
        <v>1778383.8336941963</v>
      </c>
      <c r="R150" s="11">
        <f t="shared" si="96"/>
        <v>1958866.6314115194</v>
      </c>
      <c r="S150" s="11">
        <f t="shared" si="96"/>
        <v>2025541.8448924683</v>
      </c>
      <c r="T150" s="11">
        <f t="shared" si="96"/>
        <v>2022220.3053435388</v>
      </c>
      <c r="U150" s="11">
        <f t="shared" si="96"/>
        <v>2046549.4256718799</v>
      </c>
      <c r="V150" s="11">
        <f t="shared" si="96"/>
        <v>2046218.4280057803</v>
      </c>
      <c r="W150" s="11">
        <f t="shared" si="96"/>
        <v>2193759.0342548112</v>
      </c>
      <c r="X150" s="11">
        <f t="shared" si="96"/>
        <v>2265115.6913782889</v>
      </c>
      <c r="Y150" s="11">
        <f t="shared" si="96"/>
        <v>2049401.3595028559</v>
      </c>
      <c r="Z150" s="11">
        <f t="shared" si="96"/>
        <v>2096127.0016437832</v>
      </c>
      <c r="AA150" s="11">
        <f t="shared" si="96"/>
        <v>2134512.3159742295</v>
      </c>
      <c r="AB150" s="11">
        <f t="shared" si="96"/>
        <v>2181568.4164109863</v>
      </c>
      <c r="AC150" s="11">
        <f t="shared" si="96"/>
        <v>2229667.4851205987</v>
      </c>
      <c r="AD150" s="11">
        <f t="shared" si="96"/>
        <v>2274146.7914324715</v>
      </c>
      <c r="AE150" s="11">
        <f t="shared" si="96"/>
        <v>2328628.4747749772</v>
      </c>
    </row>
    <row r="153" spans="2:31" x14ac:dyDescent="0.25">
      <c r="B153" s="12" t="s">
        <v>14</v>
      </c>
      <c r="C153" s="13">
        <v>2.1000000000000001E-2</v>
      </c>
    </row>
    <row r="154" spans="2:31" x14ac:dyDescent="0.25">
      <c r="B154" s="14" t="s">
        <v>15</v>
      </c>
      <c r="C154" s="15"/>
      <c r="D154" s="16" t="s">
        <v>16</v>
      </c>
    </row>
    <row r="155" spans="2:31" x14ac:dyDescent="0.25">
      <c r="B155" s="17" t="s">
        <v>17</v>
      </c>
      <c r="C155" s="18"/>
      <c r="D155" s="16" t="s">
        <v>18</v>
      </c>
    </row>
  </sheetData>
  <conditionalFormatting sqref="C77:AE8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AE1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AE1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9CC1-F061-4EFA-B110-3A82369DE10B}">
  <dimension ref="B1:L18"/>
  <sheetViews>
    <sheetView zoomScale="85" zoomScaleNormal="85" workbookViewId="0">
      <selection activeCell="F32" sqref="F32"/>
    </sheetView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19</v>
      </c>
      <c r="C2" s="19" t="s">
        <v>20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21</v>
      </c>
      <c r="E5" s="22"/>
      <c r="F5" s="22"/>
      <c r="G5" s="22"/>
      <c r="H5" s="23" t="s">
        <v>22</v>
      </c>
      <c r="I5" s="22" t="s">
        <v>23</v>
      </c>
      <c r="J5" s="22"/>
      <c r="K5" s="22"/>
      <c r="L5" s="22"/>
    </row>
    <row r="6" spans="2:12" x14ac:dyDescent="0.25">
      <c r="C6" s="24" t="s">
        <v>24</v>
      </c>
      <c r="D6" s="25" t="s">
        <v>25</v>
      </c>
      <c r="E6" s="25" t="s">
        <v>26</v>
      </c>
      <c r="F6" s="25" t="s">
        <v>27</v>
      </c>
      <c r="G6" s="25" t="s">
        <v>28</v>
      </c>
      <c r="H6" s="23"/>
      <c r="I6" s="25" t="s">
        <v>25</v>
      </c>
      <c r="J6" s="25" t="s">
        <v>26</v>
      </c>
      <c r="K6" s="25" t="s">
        <v>27</v>
      </c>
      <c r="L6" s="25" t="s">
        <v>28</v>
      </c>
    </row>
    <row r="7" spans="2:12" x14ac:dyDescent="0.25">
      <c r="B7" s="20" t="s">
        <v>29</v>
      </c>
      <c r="C7" s="26" t="str">
        <f>B7</f>
        <v>Cooling</v>
      </c>
      <c r="D7" s="27">
        <v>109.17907157148814</v>
      </c>
      <c r="E7" s="27">
        <v>9.9880401314646701</v>
      </c>
      <c r="F7" s="27">
        <v>2.8743174816867199</v>
      </c>
      <c r="G7" s="27">
        <v>26.837820857621303</v>
      </c>
      <c r="H7" s="23"/>
      <c r="I7" s="27">
        <v>19.623079527484187</v>
      </c>
      <c r="J7" s="27">
        <v>8.3453305561123375E-2</v>
      </c>
      <c r="K7" s="27">
        <v>0.81971394617936977</v>
      </c>
      <c r="L7" s="27">
        <v>4.6034894626984402</v>
      </c>
    </row>
    <row r="8" spans="2:12" x14ac:dyDescent="0.25">
      <c r="B8" s="20" t="s">
        <v>30</v>
      </c>
      <c r="C8" s="28" t="str">
        <f t="shared" ref="C8:C17" si="0">B8</f>
        <v>Ventilation</v>
      </c>
      <c r="D8" s="29">
        <v>2.1858333409030739</v>
      </c>
      <c r="E8" s="29">
        <v>0.30145989955082464</v>
      </c>
      <c r="F8" s="29">
        <v>0.18201716804134618</v>
      </c>
      <c r="G8" s="29">
        <v>0.31517177549563813</v>
      </c>
      <c r="H8" s="30"/>
      <c r="I8" s="29">
        <v>11.786618390896367</v>
      </c>
      <c r="J8" s="29">
        <v>0.51425090238394255</v>
      </c>
      <c r="K8" s="29">
        <v>0.80650904255269673</v>
      </c>
      <c r="L8" s="29">
        <v>4.2298913585222246</v>
      </c>
    </row>
    <row r="9" spans="2:12" x14ac:dyDescent="0.25">
      <c r="B9" s="20" t="s">
        <v>31</v>
      </c>
      <c r="C9" s="31" t="str">
        <f t="shared" si="0"/>
        <v>Water Heating</v>
      </c>
      <c r="D9" s="32">
        <v>44.847914439491362</v>
      </c>
      <c r="E9" s="32">
        <v>6.0470755184043812</v>
      </c>
      <c r="F9" s="32">
        <v>0.58431438855344875</v>
      </c>
      <c r="G9" s="32">
        <v>4.0648226141818053</v>
      </c>
      <c r="H9" s="23"/>
      <c r="I9" s="32">
        <v>14.428790806974256</v>
      </c>
      <c r="J9" s="32">
        <v>4.380867805415997E-3</v>
      </c>
      <c r="K9" s="32">
        <v>6.0348584350338276E-2</v>
      </c>
      <c r="L9" s="32">
        <v>0.31007359307995352</v>
      </c>
    </row>
    <row r="10" spans="2:12" x14ac:dyDescent="0.25">
      <c r="B10" s="20" t="s">
        <v>32</v>
      </c>
      <c r="C10" s="28" t="str">
        <f t="shared" si="0"/>
        <v>Interior Lighting</v>
      </c>
      <c r="D10" s="29">
        <v>2.9261149931296289</v>
      </c>
      <c r="E10" s="29">
        <v>22.012519980416634</v>
      </c>
      <c r="F10" s="29">
        <v>0.83795051527779219</v>
      </c>
      <c r="G10" s="29">
        <v>0.76366182563438989</v>
      </c>
      <c r="H10" s="30"/>
      <c r="I10" s="29">
        <v>75.539541687610139</v>
      </c>
      <c r="J10" s="29">
        <v>5.9642559485684252</v>
      </c>
      <c r="K10" s="29">
        <v>0.28250413027961463</v>
      </c>
      <c r="L10" s="29">
        <v>2.1408030873063173</v>
      </c>
    </row>
    <row r="11" spans="2:12" x14ac:dyDescent="0.25">
      <c r="B11" s="20" t="s">
        <v>33</v>
      </c>
      <c r="C11" s="31" t="str">
        <f t="shared" si="0"/>
        <v>Exterior Lighting</v>
      </c>
      <c r="D11" s="32">
        <v>1.1972046337575069</v>
      </c>
      <c r="E11" s="32">
        <v>2.7429756720466805</v>
      </c>
      <c r="F11" s="32">
        <v>0.41413119200231213</v>
      </c>
      <c r="G11" s="32">
        <v>0.49360372056210544</v>
      </c>
      <c r="H11" s="23"/>
      <c r="I11" s="32">
        <v>9.7608335017718488</v>
      </c>
      <c r="J11" s="32">
        <v>2.8303429929919228</v>
      </c>
      <c r="K11" s="32">
        <v>5.3370445342615071E-2</v>
      </c>
      <c r="L11" s="32">
        <v>2.3525755305018774</v>
      </c>
    </row>
    <row r="12" spans="2:12" x14ac:dyDescent="0.25">
      <c r="B12" s="20" t="s">
        <v>34</v>
      </c>
      <c r="C12" s="28" t="s">
        <v>35</v>
      </c>
      <c r="D12" s="29">
        <v>15.085794652722536</v>
      </c>
      <c r="E12" s="29">
        <v>1.9912431049430157</v>
      </c>
      <c r="F12" s="29">
        <v>5.9618193334479894</v>
      </c>
      <c r="G12" s="29">
        <v>27.478438087143932</v>
      </c>
      <c r="H12" s="30"/>
      <c r="I12" s="29">
        <v>0</v>
      </c>
      <c r="J12" s="29">
        <v>0</v>
      </c>
      <c r="K12" s="29">
        <v>0.1147904370890374</v>
      </c>
      <c r="L12" s="29">
        <v>0.35529368199337441</v>
      </c>
    </row>
    <row r="13" spans="2:12" x14ac:dyDescent="0.25">
      <c r="B13" s="20" t="s">
        <v>36</v>
      </c>
      <c r="C13" s="31" t="s">
        <v>37</v>
      </c>
      <c r="D13" s="32">
        <v>1.2326079260290494</v>
      </c>
      <c r="E13" s="32">
        <v>4.5576384449445128E-3</v>
      </c>
      <c r="F13" s="32">
        <v>7.3825901133298547E-3</v>
      </c>
      <c r="G13" s="32">
        <v>0.48574776671064035</v>
      </c>
      <c r="H13" s="23"/>
      <c r="I13" s="32">
        <v>11.708392896431686</v>
      </c>
      <c r="J13" s="32">
        <v>0.51276335585945498</v>
      </c>
      <c r="K13" s="32">
        <v>1.7938518990358523</v>
      </c>
      <c r="L13" s="32">
        <v>3.1747455645124449</v>
      </c>
    </row>
    <row r="14" spans="2:12" x14ac:dyDescent="0.25">
      <c r="B14" s="20" t="s">
        <v>38</v>
      </c>
      <c r="C14" s="28" t="str">
        <f t="shared" si="0"/>
        <v>Electronics</v>
      </c>
      <c r="D14" s="29">
        <v>12.085126673386258</v>
      </c>
      <c r="E14" s="29">
        <v>0.68286078613100976</v>
      </c>
      <c r="F14" s="29">
        <v>2.648426402283711</v>
      </c>
      <c r="G14" s="29">
        <v>0.68062624323614829</v>
      </c>
      <c r="H14" s="30"/>
      <c r="I14" s="29">
        <v>0.40326005069735454</v>
      </c>
      <c r="J14" s="29">
        <v>0</v>
      </c>
      <c r="K14" s="29">
        <v>2.8419413034264731E-2</v>
      </c>
      <c r="L14" s="29">
        <v>6.6659900979944217E-2</v>
      </c>
    </row>
    <row r="15" spans="2:12" hidden="1" x14ac:dyDescent="0.25">
      <c r="B15" s="20" t="s">
        <v>39</v>
      </c>
      <c r="C15" s="31" t="str">
        <f>C14</f>
        <v>Electronics</v>
      </c>
      <c r="D15" s="32">
        <v>0.17009375517527203</v>
      </c>
      <c r="E15" s="32">
        <v>2.4873499075421984E-4</v>
      </c>
      <c r="F15" s="32">
        <v>0</v>
      </c>
      <c r="G15" s="32">
        <v>7.7131247919708754E-2</v>
      </c>
      <c r="H15" s="23"/>
      <c r="I15" s="32">
        <v>5.0507650967379663</v>
      </c>
      <c r="J15" s="32">
        <v>0.26825811717622317</v>
      </c>
      <c r="K15" s="32">
        <v>2.4274861782401908E-3</v>
      </c>
      <c r="L15" s="32">
        <v>0.37826422423646161</v>
      </c>
    </row>
    <row r="16" spans="2:12" x14ac:dyDescent="0.25">
      <c r="B16" s="20" t="s">
        <v>40</v>
      </c>
      <c r="C16" s="28" t="str">
        <f>B16</f>
        <v>Food Preparation</v>
      </c>
      <c r="D16" s="29">
        <v>0.29554693976200336</v>
      </c>
      <c r="E16" s="29">
        <v>4.4306941094130366E-2</v>
      </c>
      <c r="F16" s="29">
        <v>0</v>
      </c>
      <c r="G16" s="29">
        <v>1.7411444948117372E-4</v>
      </c>
      <c r="H16" s="30"/>
      <c r="I16" s="29">
        <v>1.992326299091252</v>
      </c>
      <c r="J16" s="29">
        <v>6.259389533378043E-2</v>
      </c>
      <c r="K16" s="29">
        <v>1.6421817042287465E-5</v>
      </c>
      <c r="L16" s="29">
        <v>3.5987026433434858E-3</v>
      </c>
    </row>
    <row r="17" spans="2:12" x14ac:dyDescent="0.25">
      <c r="B17" s="20" t="s">
        <v>41</v>
      </c>
      <c r="C17" s="33" t="str">
        <f t="shared" si="0"/>
        <v>Miscellaneous</v>
      </c>
      <c r="D17" s="34">
        <v>10.201966540662339</v>
      </c>
      <c r="E17" s="34">
        <v>1.1093046548465391</v>
      </c>
      <c r="F17" s="34">
        <v>2.5196237940196688</v>
      </c>
      <c r="G17" s="34">
        <v>0.27206565545449551</v>
      </c>
      <c r="H17" s="23"/>
      <c r="I17" s="34">
        <v>2.1318722331184898</v>
      </c>
      <c r="J17" s="34">
        <v>1.0277536974533684E-4</v>
      </c>
      <c r="K17" s="34">
        <v>0.15696651672198977</v>
      </c>
      <c r="L17" s="34">
        <v>0.97673795019118925</v>
      </c>
    </row>
    <row r="18" spans="2:12" x14ac:dyDescent="0.25">
      <c r="C18" s="1" t="s">
        <v>13</v>
      </c>
      <c r="D18" s="35">
        <f>SUM(D7:D17)</f>
        <v>199.40727546650717</v>
      </c>
      <c r="E18" s="35">
        <f>SUM(E7:E17)</f>
        <v>44.924593062333585</v>
      </c>
      <c r="F18" s="35">
        <f>SUM(F7:F17)</f>
        <v>16.029982865426319</v>
      </c>
      <c r="G18" s="35">
        <f>SUM(G7:G17)</f>
        <v>61.469263908409637</v>
      </c>
      <c r="H18" s="23"/>
      <c r="I18" s="35">
        <f>SUM(I7:I17)</f>
        <v>152.42548049081353</v>
      </c>
      <c r="J18" s="35">
        <f>SUM(J7:J17)</f>
        <v>10.240402161050035</v>
      </c>
      <c r="K18" s="35">
        <f>SUM(K7:K17)</f>
        <v>4.1189183225810604</v>
      </c>
      <c r="L18" s="35">
        <f>SUM(L7:L17)</f>
        <v>18.59213305666557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2021-09-14T23:12:48Z</dcterms:created>
  <dcterms:modified xsi:type="dcterms:W3CDTF">2021-11-03T17:54:48Z</dcterms:modified>
</cp:coreProperties>
</file>