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updateLinks="never"/>
  <mc:AlternateContent xmlns:mc="http://schemas.openxmlformats.org/markup-compatibility/2006">
    <mc:Choice Requires="x15">
      <x15ac:absPath xmlns:x15ac="http://schemas.microsoft.com/office/spreadsheetml/2010/11/ac" url="\\EgnyteDrive\Ameresco Files\AEG\Clients\Hawaiian Electric Company\32024-40-00 2021 Integrated Grid Planning Support\IGP Bundling\2021-09-21 wo Reinstall\"/>
    </mc:Choice>
  </mc:AlternateContent>
  <xr:revisionPtr revIDLastSave="0" documentId="13_ncr:1_{05D852FD-6522-4B10-8DB6-2165CF706D3F}" xr6:coauthVersionLast="47" xr6:coauthVersionMax="47" xr10:uidLastSave="{00000000-0000-0000-0000-000000000000}"/>
  <bookViews>
    <workbookView xWindow="-120" yWindow="-120" windowWidth="29040" windowHeight="15840" xr2:uid="{51D3C2B1-9B2F-457C-86E7-D0D6CA886BEF}"/>
  </bookViews>
  <sheets>
    <sheet name="Summary" sheetId="1" r:id="rId1"/>
    <sheet name="End Use Summar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137" i="1" l="1"/>
  <c r="AG136" i="1"/>
  <c r="AG135" i="1"/>
  <c r="AG134" i="1"/>
  <c r="AG133" i="1"/>
  <c r="AG132" i="1"/>
  <c r="AG131" i="1"/>
  <c r="AG130" i="1"/>
  <c r="AG129" i="1"/>
  <c r="AC136" i="1"/>
  <c r="M136" i="1"/>
  <c r="Z135" i="1"/>
  <c r="J135" i="1"/>
  <c r="W134" i="1"/>
  <c r="G134" i="1"/>
  <c r="T133" i="1"/>
  <c r="D133" i="1"/>
  <c r="Q132" i="1"/>
  <c r="AD131" i="1"/>
  <c r="N131" i="1"/>
  <c r="AA130" i="1"/>
  <c r="K130" i="1"/>
  <c r="X129" i="1"/>
  <c r="H129" i="1"/>
  <c r="B148" i="1"/>
  <c r="B144" i="1"/>
  <c r="C141" i="1"/>
  <c r="B137" i="1"/>
  <c r="B134" i="1"/>
  <c r="B133" i="1"/>
  <c r="B130" i="1"/>
  <c r="B129" i="1"/>
  <c r="D128" i="1"/>
  <c r="C128" i="1"/>
  <c r="B37" i="1"/>
  <c r="B38" i="1"/>
  <c r="B39" i="1"/>
  <c r="B40" i="1"/>
  <c r="B41" i="1"/>
  <c r="B42" i="1"/>
  <c r="B43" i="1"/>
  <c r="B44" i="1"/>
  <c r="B45" i="1"/>
  <c r="B46" i="1"/>
  <c r="X111" i="1"/>
  <c r="H111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C64" i="1"/>
  <c r="D64" i="1"/>
  <c r="E64" i="1"/>
  <c r="F64" i="1"/>
  <c r="G64" i="1"/>
  <c r="H64" i="1"/>
  <c r="I64" i="1"/>
  <c r="J64" i="1"/>
  <c r="K64" i="1"/>
  <c r="L64" i="1"/>
  <c r="M64" i="1"/>
  <c r="M72" i="1" s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C72" i="1" s="1"/>
  <c r="AD64" i="1"/>
  <c r="AE64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O131" i="1" s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E131" i="1" s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R132" i="1" s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C68" i="1"/>
  <c r="D68" i="1"/>
  <c r="E68" i="1"/>
  <c r="E133" i="1" s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U133" i="1" s="1"/>
  <c r="V68" i="1"/>
  <c r="W68" i="1"/>
  <c r="X68" i="1"/>
  <c r="Y68" i="1"/>
  <c r="Z68" i="1"/>
  <c r="AA68" i="1"/>
  <c r="AB68" i="1"/>
  <c r="AC68" i="1"/>
  <c r="AD68" i="1"/>
  <c r="AE68" i="1"/>
  <c r="C69" i="1"/>
  <c r="D69" i="1"/>
  <c r="E69" i="1"/>
  <c r="F69" i="1"/>
  <c r="G69" i="1"/>
  <c r="H69" i="1"/>
  <c r="H134" i="1" s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X134" i="1" s="1"/>
  <c r="Y69" i="1"/>
  <c r="Z69" i="1"/>
  <c r="AA69" i="1"/>
  <c r="AB69" i="1"/>
  <c r="AC69" i="1"/>
  <c r="AD69" i="1"/>
  <c r="AE69" i="1"/>
  <c r="C70" i="1"/>
  <c r="D70" i="1"/>
  <c r="E70" i="1"/>
  <c r="F70" i="1"/>
  <c r="G70" i="1"/>
  <c r="H70" i="1"/>
  <c r="I70" i="1"/>
  <c r="J70" i="1"/>
  <c r="K70" i="1"/>
  <c r="K135" i="1" s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A135" i="1" s="1"/>
  <c r="AB70" i="1"/>
  <c r="AC70" i="1"/>
  <c r="AD70" i="1"/>
  <c r="AE70" i="1"/>
  <c r="C71" i="1"/>
  <c r="D71" i="1"/>
  <c r="E71" i="1"/>
  <c r="F71" i="1"/>
  <c r="G71" i="1"/>
  <c r="H71" i="1"/>
  <c r="I71" i="1"/>
  <c r="J71" i="1"/>
  <c r="K71" i="1"/>
  <c r="L71" i="1"/>
  <c r="M71" i="1"/>
  <c r="N71" i="1"/>
  <c r="N136" i="1" s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D136" i="1" s="1"/>
  <c r="AE71" i="1"/>
  <c r="B124" i="1"/>
  <c r="B123" i="1"/>
  <c r="B122" i="1"/>
  <c r="B121" i="1"/>
  <c r="B120" i="1"/>
  <c r="B119" i="1"/>
  <c r="B118" i="1"/>
  <c r="B117" i="1"/>
  <c r="B116" i="1"/>
  <c r="B115" i="1"/>
  <c r="B111" i="1"/>
  <c r="B110" i="1"/>
  <c r="B109" i="1"/>
  <c r="B108" i="1"/>
  <c r="B107" i="1"/>
  <c r="B106" i="1"/>
  <c r="B105" i="1"/>
  <c r="B104" i="1"/>
  <c r="B103" i="1"/>
  <c r="B102" i="1"/>
  <c r="B98" i="1"/>
  <c r="B97" i="1"/>
  <c r="B96" i="1"/>
  <c r="B95" i="1"/>
  <c r="B94" i="1"/>
  <c r="B93" i="1"/>
  <c r="B92" i="1"/>
  <c r="B91" i="1"/>
  <c r="B90" i="1"/>
  <c r="B89" i="1"/>
  <c r="B85" i="1"/>
  <c r="B84" i="1"/>
  <c r="B83" i="1"/>
  <c r="B82" i="1"/>
  <c r="B81" i="1"/>
  <c r="B80" i="1"/>
  <c r="B79" i="1"/>
  <c r="B78" i="1"/>
  <c r="B77" i="1"/>
  <c r="B76" i="1"/>
  <c r="B72" i="1"/>
  <c r="B71" i="1"/>
  <c r="B70" i="1"/>
  <c r="B69" i="1"/>
  <c r="B68" i="1"/>
  <c r="B67" i="1"/>
  <c r="B66" i="1"/>
  <c r="B65" i="1"/>
  <c r="B64" i="1"/>
  <c r="B63" i="1"/>
  <c r="B59" i="1"/>
  <c r="B150" i="1" s="1"/>
  <c r="B58" i="1"/>
  <c r="B57" i="1"/>
  <c r="B135" i="1" s="1"/>
  <c r="B56" i="1"/>
  <c r="B147" i="1" s="1"/>
  <c r="B55" i="1"/>
  <c r="B146" i="1" s="1"/>
  <c r="B54" i="1"/>
  <c r="B53" i="1"/>
  <c r="B131" i="1" s="1"/>
  <c r="B52" i="1"/>
  <c r="B143" i="1" s="1"/>
  <c r="B51" i="1"/>
  <c r="B142" i="1" s="1"/>
  <c r="B50" i="1"/>
  <c r="C115" i="1"/>
  <c r="C102" i="1"/>
  <c r="C63" i="1"/>
  <c r="E50" i="1"/>
  <c r="F50" i="1" s="1"/>
  <c r="G50" i="1" s="1"/>
  <c r="H50" i="1" s="1"/>
  <c r="I50" i="1" s="1"/>
  <c r="J50" i="1" s="1"/>
  <c r="K50" i="1" s="1"/>
  <c r="L50" i="1" s="1"/>
  <c r="M50" i="1" s="1"/>
  <c r="N50" i="1" s="1"/>
  <c r="O50" i="1" s="1"/>
  <c r="P50" i="1" s="1"/>
  <c r="Q50" i="1" s="1"/>
  <c r="R50" i="1" s="1"/>
  <c r="S50" i="1" s="1"/>
  <c r="T50" i="1" s="1"/>
  <c r="U50" i="1" s="1"/>
  <c r="V50" i="1" s="1"/>
  <c r="W50" i="1" s="1"/>
  <c r="X50" i="1" s="1"/>
  <c r="Y50" i="1" s="1"/>
  <c r="Z50" i="1" s="1"/>
  <c r="AA50" i="1" s="1"/>
  <c r="AB50" i="1" s="1"/>
  <c r="AC50" i="1" s="1"/>
  <c r="AD50" i="1" s="1"/>
  <c r="AE50" i="1" s="1"/>
  <c r="D50" i="1"/>
  <c r="C17" i="2"/>
  <c r="C16" i="2"/>
  <c r="C14" i="2"/>
  <c r="C15" i="2" s="1"/>
  <c r="C11" i="2"/>
  <c r="C10" i="2"/>
  <c r="C9" i="2"/>
  <c r="C8" i="2"/>
  <c r="C7" i="2"/>
  <c r="C89" i="1"/>
  <c r="C119" i="1" s="1"/>
  <c r="C76" i="1"/>
  <c r="AE45" i="1"/>
  <c r="AE136" i="1" s="1"/>
  <c r="AD45" i="1"/>
  <c r="AC45" i="1"/>
  <c r="AB45" i="1"/>
  <c r="AB136" i="1" s="1"/>
  <c r="AA45" i="1"/>
  <c r="AA136" i="1" s="1"/>
  <c r="Z45" i="1"/>
  <c r="Y45" i="1"/>
  <c r="X45" i="1"/>
  <c r="X136" i="1" s="1"/>
  <c r="W45" i="1"/>
  <c r="W136" i="1" s="1"/>
  <c r="V45" i="1"/>
  <c r="V136" i="1" s="1"/>
  <c r="U45" i="1"/>
  <c r="U136" i="1" s="1"/>
  <c r="T45" i="1"/>
  <c r="T136" i="1" s="1"/>
  <c r="S45" i="1"/>
  <c r="S136" i="1" s="1"/>
  <c r="R45" i="1"/>
  <c r="Q45" i="1"/>
  <c r="P45" i="1"/>
  <c r="P136" i="1" s="1"/>
  <c r="O45" i="1"/>
  <c r="O136" i="1" s="1"/>
  <c r="N45" i="1"/>
  <c r="M45" i="1"/>
  <c r="L45" i="1"/>
  <c r="L136" i="1" s="1"/>
  <c r="K45" i="1"/>
  <c r="K136" i="1" s="1"/>
  <c r="J45" i="1"/>
  <c r="I45" i="1"/>
  <c r="H45" i="1"/>
  <c r="H136" i="1" s="1"/>
  <c r="G45" i="1"/>
  <c r="G136" i="1" s="1"/>
  <c r="F45" i="1"/>
  <c r="F136" i="1" s="1"/>
  <c r="E45" i="1"/>
  <c r="E136" i="1" s="1"/>
  <c r="D45" i="1"/>
  <c r="D136" i="1" s="1"/>
  <c r="C45" i="1"/>
  <c r="C136" i="1" s="1"/>
  <c r="C149" i="1" s="1"/>
  <c r="AE44" i="1"/>
  <c r="AD44" i="1"/>
  <c r="AC44" i="1"/>
  <c r="AC135" i="1" s="1"/>
  <c r="AB44" i="1"/>
  <c r="AB135" i="1" s="1"/>
  <c r="AA44" i="1"/>
  <c r="Z44" i="1"/>
  <c r="Y44" i="1"/>
  <c r="Y135" i="1" s="1"/>
  <c r="X44" i="1"/>
  <c r="X135" i="1" s="1"/>
  <c r="W44" i="1"/>
  <c r="V44" i="1"/>
  <c r="U44" i="1"/>
  <c r="U135" i="1" s="1"/>
  <c r="T44" i="1"/>
  <c r="T135" i="1" s="1"/>
  <c r="S44" i="1"/>
  <c r="S135" i="1" s="1"/>
  <c r="R44" i="1"/>
  <c r="R135" i="1" s="1"/>
  <c r="Q44" i="1"/>
  <c r="Q135" i="1" s="1"/>
  <c r="P44" i="1"/>
  <c r="P135" i="1" s="1"/>
  <c r="O44" i="1"/>
  <c r="N44" i="1"/>
  <c r="M44" i="1"/>
  <c r="M135" i="1" s="1"/>
  <c r="L44" i="1"/>
  <c r="L135" i="1" s="1"/>
  <c r="K44" i="1"/>
  <c r="J44" i="1"/>
  <c r="I44" i="1"/>
  <c r="I135" i="1" s="1"/>
  <c r="H44" i="1"/>
  <c r="H135" i="1" s="1"/>
  <c r="G44" i="1"/>
  <c r="F44" i="1"/>
  <c r="E44" i="1"/>
  <c r="E135" i="1" s="1"/>
  <c r="D44" i="1"/>
  <c r="D135" i="1" s="1"/>
  <c r="C44" i="1"/>
  <c r="C135" i="1" s="1"/>
  <c r="C148" i="1" s="1"/>
  <c r="AE43" i="1"/>
  <c r="AE134" i="1" s="1"/>
  <c r="AD43" i="1"/>
  <c r="AD134" i="1" s="1"/>
  <c r="AC43" i="1"/>
  <c r="AC134" i="1" s="1"/>
  <c r="AB43" i="1"/>
  <c r="AA43" i="1"/>
  <c r="Z43" i="1"/>
  <c r="Z134" i="1" s="1"/>
  <c r="Y43" i="1"/>
  <c r="Y134" i="1" s="1"/>
  <c r="X43" i="1"/>
  <c r="W43" i="1"/>
  <c r="V43" i="1"/>
  <c r="V134" i="1" s="1"/>
  <c r="U43" i="1"/>
  <c r="U134" i="1" s="1"/>
  <c r="T43" i="1"/>
  <c r="S43" i="1"/>
  <c r="R43" i="1"/>
  <c r="R134" i="1" s="1"/>
  <c r="Q43" i="1"/>
  <c r="Q134" i="1" s="1"/>
  <c r="P43" i="1"/>
  <c r="P134" i="1" s="1"/>
  <c r="O43" i="1"/>
  <c r="O134" i="1" s="1"/>
  <c r="N43" i="1"/>
  <c r="N134" i="1" s="1"/>
  <c r="M43" i="1"/>
  <c r="M134" i="1" s="1"/>
  <c r="L43" i="1"/>
  <c r="K43" i="1"/>
  <c r="J43" i="1"/>
  <c r="J134" i="1" s="1"/>
  <c r="I43" i="1"/>
  <c r="I134" i="1" s="1"/>
  <c r="H43" i="1"/>
  <c r="G43" i="1"/>
  <c r="F43" i="1"/>
  <c r="F134" i="1" s="1"/>
  <c r="E43" i="1"/>
  <c r="E134" i="1" s="1"/>
  <c r="D43" i="1"/>
  <c r="C43" i="1"/>
  <c r="AE42" i="1"/>
  <c r="AE133" i="1" s="1"/>
  <c r="AD42" i="1"/>
  <c r="AD133" i="1" s="1"/>
  <c r="AC42" i="1"/>
  <c r="AC133" i="1" s="1"/>
  <c r="AB42" i="1"/>
  <c r="AB133" i="1" s="1"/>
  <c r="AA42" i="1"/>
  <c r="AA133" i="1" s="1"/>
  <c r="Z42" i="1"/>
  <c r="Z133" i="1" s="1"/>
  <c r="Y42" i="1"/>
  <c r="X42" i="1"/>
  <c r="W42" i="1"/>
  <c r="W133" i="1" s="1"/>
  <c r="V42" i="1"/>
  <c r="V133" i="1" s="1"/>
  <c r="U42" i="1"/>
  <c r="T42" i="1"/>
  <c r="S42" i="1"/>
  <c r="S133" i="1" s="1"/>
  <c r="R42" i="1"/>
  <c r="R133" i="1" s="1"/>
  <c r="Q42" i="1"/>
  <c r="P42" i="1"/>
  <c r="O42" i="1"/>
  <c r="O133" i="1" s="1"/>
  <c r="N42" i="1"/>
  <c r="N133" i="1" s="1"/>
  <c r="M42" i="1"/>
  <c r="M133" i="1" s="1"/>
  <c r="L42" i="1"/>
  <c r="L133" i="1" s="1"/>
  <c r="K42" i="1"/>
  <c r="K133" i="1" s="1"/>
  <c r="J42" i="1"/>
  <c r="J133" i="1" s="1"/>
  <c r="I42" i="1"/>
  <c r="H42" i="1"/>
  <c r="G42" i="1"/>
  <c r="G133" i="1" s="1"/>
  <c r="F42" i="1"/>
  <c r="F133" i="1" s="1"/>
  <c r="E42" i="1"/>
  <c r="D42" i="1"/>
  <c r="C42" i="1"/>
  <c r="C133" i="1" s="1"/>
  <c r="C146" i="1" s="1"/>
  <c r="AE41" i="1"/>
  <c r="AE132" i="1" s="1"/>
  <c r="AD41" i="1"/>
  <c r="AC41" i="1"/>
  <c r="AB41" i="1"/>
  <c r="AB132" i="1" s="1"/>
  <c r="AA41" i="1"/>
  <c r="AA132" i="1" s="1"/>
  <c r="Z41" i="1"/>
  <c r="Z132" i="1" s="1"/>
  <c r="Y41" i="1"/>
  <c r="Y132" i="1" s="1"/>
  <c r="X41" i="1"/>
  <c r="X132" i="1" s="1"/>
  <c r="W41" i="1"/>
  <c r="W132" i="1" s="1"/>
  <c r="V41" i="1"/>
  <c r="U41" i="1"/>
  <c r="T41" i="1"/>
  <c r="T132" i="1" s="1"/>
  <c r="S41" i="1"/>
  <c r="S132" i="1" s="1"/>
  <c r="R41" i="1"/>
  <c r="Q41" i="1"/>
  <c r="P41" i="1"/>
  <c r="P132" i="1" s="1"/>
  <c r="O41" i="1"/>
  <c r="O132" i="1" s="1"/>
  <c r="N41" i="1"/>
  <c r="M41" i="1"/>
  <c r="L41" i="1"/>
  <c r="L132" i="1" s="1"/>
  <c r="K41" i="1"/>
  <c r="K132" i="1" s="1"/>
  <c r="J41" i="1"/>
  <c r="J132" i="1" s="1"/>
  <c r="I41" i="1"/>
  <c r="I132" i="1" s="1"/>
  <c r="H41" i="1"/>
  <c r="H132" i="1" s="1"/>
  <c r="G41" i="1"/>
  <c r="G132" i="1" s="1"/>
  <c r="F41" i="1"/>
  <c r="E41" i="1"/>
  <c r="D41" i="1"/>
  <c r="D132" i="1" s="1"/>
  <c r="C41" i="1"/>
  <c r="C132" i="1" s="1"/>
  <c r="C145" i="1" s="1"/>
  <c r="AE40" i="1"/>
  <c r="AD40" i="1"/>
  <c r="AC40" i="1"/>
  <c r="AC131" i="1" s="1"/>
  <c r="AB40" i="1"/>
  <c r="AB131" i="1" s="1"/>
  <c r="AA40" i="1"/>
  <c r="Z40" i="1"/>
  <c r="Y40" i="1"/>
  <c r="Y131" i="1" s="1"/>
  <c r="X40" i="1"/>
  <c r="X131" i="1" s="1"/>
  <c r="W40" i="1"/>
  <c r="W131" i="1" s="1"/>
  <c r="V40" i="1"/>
  <c r="V131" i="1" s="1"/>
  <c r="U40" i="1"/>
  <c r="U131" i="1" s="1"/>
  <c r="T40" i="1"/>
  <c r="T131" i="1" s="1"/>
  <c r="S40" i="1"/>
  <c r="R40" i="1"/>
  <c r="Q40" i="1"/>
  <c r="Q131" i="1" s="1"/>
  <c r="P40" i="1"/>
  <c r="P131" i="1" s="1"/>
  <c r="O40" i="1"/>
  <c r="N40" i="1"/>
  <c r="M40" i="1"/>
  <c r="M131" i="1" s="1"/>
  <c r="L40" i="1"/>
  <c r="L131" i="1" s="1"/>
  <c r="K40" i="1"/>
  <c r="J40" i="1"/>
  <c r="I40" i="1"/>
  <c r="I131" i="1" s="1"/>
  <c r="H40" i="1"/>
  <c r="H131" i="1" s="1"/>
  <c r="G40" i="1"/>
  <c r="G131" i="1" s="1"/>
  <c r="F40" i="1"/>
  <c r="F131" i="1" s="1"/>
  <c r="E40" i="1"/>
  <c r="E131" i="1" s="1"/>
  <c r="D40" i="1"/>
  <c r="D131" i="1" s="1"/>
  <c r="C40" i="1"/>
  <c r="AE39" i="1"/>
  <c r="AD39" i="1"/>
  <c r="AD130" i="1" s="1"/>
  <c r="AC39" i="1"/>
  <c r="AC130" i="1" s="1"/>
  <c r="AB39" i="1"/>
  <c r="AA39" i="1"/>
  <c r="Z39" i="1"/>
  <c r="Z130" i="1" s="1"/>
  <c r="Y39" i="1"/>
  <c r="Y130" i="1" s="1"/>
  <c r="X39" i="1"/>
  <c r="W39" i="1"/>
  <c r="V39" i="1"/>
  <c r="V130" i="1" s="1"/>
  <c r="U39" i="1"/>
  <c r="U130" i="1" s="1"/>
  <c r="T39" i="1"/>
  <c r="T130" i="1" s="1"/>
  <c r="S39" i="1"/>
  <c r="S130" i="1" s="1"/>
  <c r="R39" i="1"/>
  <c r="R130" i="1" s="1"/>
  <c r="Q39" i="1"/>
  <c r="Q130" i="1" s="1"/>
  <c r="P39" i="1"/>
  <c r="O39" i="1"/>
  <c r="N39" i="1"/>
  <c r="N130" i="1" s="1"/>
  <c r="M39" i="1"/>
  <c r="M130" i="1" s="1"/>
  <c r="L39" i="1"/>
  <c r="K39" i="1"/>
  <c r="J39" i="1"/>
  <c r="J130" i="1" s="1"/>
  <c r="I39" i="1"/>
  <c r="I130" i="1" s="1"/>
  <c r="H39" i="1"/>
  <c r="G39" i="1"/>
  <c r="F39" i="1"/>
  <c r="F130" i="1" s="1"/>
  <c r="E39" i="1"/>
  <c r="E130" i="1" s="1"/>
  <c r="D39" i="1"/>
  <c r="D130" i="1" s="1"/>
  <c r="C39" i="1"/>
  <c r="C130" i="1" s="1"/>
  <c r="C143" i="1" s="1"/>
  <c r="AE38" i="1"/>
  <c r="AE129" i="1" s="1"/>
  <c r="AD38" i="1"/>
  <c r="AD129" i="1" s="1"/>
  <c r="AC38" i="1"/>
  <c r="AB38" i="1"/>
  <c r="AA38" i="1"/>
  <c r="AA129" i="1" s="1"/>
  <c r="Z38" i="1"/>
  <c r="Z129" i="1" s="1"/>
  <c r="Y38" i="1"/>
  <c r="X38" i="1"/>
  <c r="W38" i="1"/>
  <c r="W129" i="1" s="1"/>
  <c r="V38" i="1"/>
  <c r="V129" i="1" s="1"/>
  <c r="U38" i="1"/>
  <c r="T38" i="1"/>
  <c r="S38" i="1"/>
  <c r="S129" i="1" s="1"/>
  <c r="R38" i="1"/>
  <c r="R129" i="1" s="1"/>
  <c r="Q38" i="1"/>
  <c r="Q129" i="1" s="1"/>
  <c r="P38" i="1"/>
  <c r="P129" i="1" s="1"/>
  <c r="O38" i="1"/>
  <c r="O129" i="1" s="1"/>
  <c r="N38" i="1"/>
  <c r="N129" i="1" s="1"/>
  <c r="M38" i="1"/>
  <c r="L38" i="1"/>
  <c r="K38" i="1"/>
  <c r="K129" i="1" s="1"/>
  <c r="J38" i="1"/>
  <c r="J129" i="1" s="1"/>
  <c r="I38" i="1"/>
  <c r="H38" i="1"/>
  <c r="G38" i="1"/>
  <c r="G129" i="1" s="1"/>
  <c r="F38" i="1"/>
  <c r="F129" i="1" s="1"/>
  <c r="E38" i="1"/>
  <c r="D38" i="1"/>
  <c r="C38" i="1"/>
  <c r="C129" i="1" s="1"/>
  <c r="C142" i="1" s="1"/>
  <c r="C37" i="1"/>
  <c r="AE33" i="1"/>
  <c r="AE111" i="1" s="1"/>
  <c r="AD33" i="1"/>
  <c r="AD111" i="1" s="1"/>
  <c r="AC33" i="1"/>
  <c r="AC111" i="1" s="1"/>
  <c r="AB33" i="1"/>
  <c r="AB111" i="1" s="1"/>
  <c r="AA33" i="1"/>
  <c r="AA111" i="1" s="1"/>
  <c r="Z33" i="1"/>
  <c r="Z111" i="1" s="1"/>
  <c r="Y33" i="1"/>
  <c r="Y111" i="1" s="1"/>
  <c r="X33" i="1"/>
  <c r="W33" i="1"/>
  <c r="W111" i="1" s="1"/>
  <c r="V33" i="1"/>
  <c r="V111" i="1" s="1"/>
  <c r="U33" i="1"/>
  <c r="U111" i="1" s="1"/>
  <c r="T33" i="1"/>
  <c r="T111" i="1" s="1"/>
  <c r="S33" i="1"/>
  <c r="S111" i="1" s="1"/>
  <c r="R33" i="1"/>
  <c r="R111" i="1" s="1"/>
  <c r="Q33" i="1"/>
  <c r="Q111" i="1" s="1"/>
  <c r="P33" i="1"/>
  <c r="P111" i="1" s="1"/>
  <c r="O33" i="1"/>
  <c r="O111" i="1" s="1"/>
  <c r="N33" i="1"/>
  <c r="N111" i="1" s="1"/>
  <c r="M33" i="1"/>
  <c r="M111" i="1" s="1"/>
  <c r="L33" i="1"/>
  <c r="L111" i="1" s="1"/>
  <c r="K33" i="1"/>
  <c r="K111" i="1" s="1"/>
  <c r="J33" i="1"/>
  <c r="J111" i="1" s="1"/>
  <c r="I33" i="1"/>
  <c r="I111" i="1" s="1"/>
  <c r="H33" i="1"/>
  <c r="G33" i="1"/>
  <c r="G111" i="1" s="1"/>
  <c r="F33" i="1"/>
  <c r="F111" i="1" s="1"/>
  <c r="E33" i="1"/>
  <c r="E111" i="1" s="1"/>
  <c r="D33" i="1"/>
  <c r="D111" i="1" s="1"/>
  <c r="C33" i="1"/>
  <c r="C111" i="1" s="1"/>
  <c r="D24" i="1"/>
  <c r="D115" i="1" s="1"/>
  <c r="AB72" i="1" l="1"/>
  <c r="AB130" i="1"/>
  <c r="T72" i="1"/>
  <c r="L72" i="1"/>
  <c r="L130" i="1"/>
  <c r="H72" i="1"/>
  <c r="Y129" i="1"/>
  <c r="Y72" i="1"/>
  <c r="Q72" i="1"/>
  <c r="E72" i="1"/>
  <c r="B141" i="1"/>
  <c r="B128" i="1"/>
  <c r="B145" i="1"/>
  <c r="B132" i="1"/>
  <c r="B136" i="1"/>
  <c r="B149" i="1"/>
  <c r="X72" i="1"/>
  <c r="P72" i="1"/>
  <c r="D72" i="1"/>
  <c r="U72" i="1"/>
  <c r="I72" i="1"/>
  <c r="I129" i="1"/>
  <c r="E143" i="1"/>
  <c r="E148" i="1"/>
  <c r="Z72" i="1"/>
  <c r="R72" i="1"/>
  <c r="J72" i="1"/>
  <c r="AE72" i="1"/>
  <c r="W72" i="1"/>
  <c r="O72" i="1"/>
  <c r="G72" i="1"/>
  <c r="E24" i="1"/>
  <c r="D46" i="1"/>
  <c r="D137" i="1" s="1"/>
  <c r="D150" i="1" s="1"/>
  <c r="D129" i="1"/>
  <c r="H46" i="1"/>
  <c r="L129" i="1"/>
  <c r="T129" i="1"/>
  <c r="AB129" i="1"/>
  <c r="G130" i="1"/>
  <c r="O130" i="1"/>
  <c r="W130" i="1"/>
  <c r="AE130" i="1"/>
  <c r="J131" i="1"/>
  <c r="R131" i="1"/>
  <c r="Z131" i="1"/>
  <c r="E132" i="1"/>
  <c r="M132" i="1"/>
  <c r="U132" i="1"/>
  <c r="AC132" i="1"/>
  <c r="H133" i="1"/>
  <c r="P133" i="1"/>
  <c r="X133" i="1"/>
  <c r="C134" i="1"/>
  <c r="C147" i="1" s="1"/>
  <c r="K134" i="1"/>
  <c r="S134" i="1"/>
  <c r="AA134" i="1"/>
  <c r="F135" i="1"/>
  <c r="N135" i="1"/>
  <c r="V135" i="1"/>
  <c r="AD135" i="1"/>
  <c r="I136" i="1"/>
  <c r="Q136" i="1"/>
  <c r="Y136" i="1"/>
  <c r="AD72" i="1"/>
  <c r="V72" i="1"/>
  <c r="N72" i="1"/>
  <c r="F72" i="1"/>
  <c r="AA72" i="1"/>
  <c r="S72" i="1"/>
  <c r="K72" i="1"/>
  <c r="C72" i="1"/>
  <c r="E129" i="1"/>
  <c r="M129" i="1"/>
  <c r="U129" i="1"/>
  <c r="AC129" i="1"/>
  <c r="H130" i="1"/>
  <c r="P130" i="1"/>
  <c r="X130" i="1"/>
  <c r="C131" i="1"/>
  <c r="C144" i="1" s="1"/>
  <c r="K131" i="1"/>
  <c r="S131" i="1"/>
  <c r="AA131" i="1"/>
  <c r="F132" i="1"/>
  <c r="N132" i="1"/>
  <c r="V132" i="1"/>
  <c r="AD132" i="1"/>
  <c r="I133" i="1"/>
  <c r="Q133" i="1"/>
  <c r="Y133" i="1"/>
  <c r="D134" i="1"/>
  <c r="D147" i="1" s="1"/>
  <c r="L134" i="1"/>
  <c r="T134" i="1"/>
  <c r="AB134" i="1"/>
  <c r="G135" i="1"/>
  <c r="O135" i="1"/>
  <c r="W135" i="1"/>
  <c r="AE135" i="1"/>
  <c r="J136" i="1"/>
  <c r="R136" i="1"/>
  <c r="Z136" i="1"/>
  <c r="D141" i="1"/>
  <c r="E46" i="1"/>
  <c r="E137" i="1" s="1"/>
  <c r="E150" i="1" s="1"/>
  <c r="I46" i="1"/>
  <c r="Q46" i="1"/>
  <c r="Q137" i="1" s="1"/>
  <c r="U46" i="1"/>
  <c r="U137" i="1" s="1"/>
  <c r="Y46" i="1"/>
  <c r="Y137" i="1" s="1"/>
  <c r="C91" i="1"/>
  <c r="D63" i="1"/>
  <c r="F46" i="1"/>
  <c r="F137" i="1" s="1"/>
  <c r="J46" i="1"/>
  <c r="J137" i="1" s="1"/>
  <c r="N46" i="1"/>
  <c r="R46" i="1"/>
  <c r="R137" i="1" s="1"/>
  <c r="V46" i="1"/>
  <c r="V137" i="1" s="1"/>
  <c r="Z46" i="1"/>
  <c r="Z137" i="1" s="1"/>
  <c r="C95" i="1"/>
  <c r="D102" i="1"/>
  <c r="E76" i="1"/>
  <c r="E115" i="1"/>
  <c r="E102" i="1"/>
  <c r="C98" i="1"/>
  <c r="C122" i="1"/>
  <c r="C118" i="1"/>
  <c r="C121" i="1"/>
  <c r="C117" i="1"/>
  <c r="C124" i="1"/>
  <c r="C120" i="1"/>
  <c r="C116" i="1"/>
  <c r="C123" i="1"/>
  <c r="E18" i="2"/>
  <c r="J18" i="2"/>
  <c r="D18" i="2"/>
  <c r="F18" i="2"/>
  <c r="K18" i="2"/>
  <c r="I18" i="2"/>
  <c r="G18" i="2"/>
  <c r="L18" i="2"/>
  <c r="AD46" i="1"/>
  <c r="AD137" i="1" s="1"/>
  <c r="C46" i="1"/>
  <c r="C137" i="1" s="1"/>
  <c r="C150" i="1" s="1"/>
  <c r="K46" i="1"/>
  <c r="O46" i="1"/>
  <c r="O137" i="1" s="1"/>
  <c r="S46" i="1"/>
  <c r="S137" i="1" s="1"/>
  <c r="W46" i="1"/>
  <c r="W137" i="1" s="1"/>
  <c r="AA46" i="1"/>
  <c r="AA137" i="1" s="1"/>
  <c r="AE46" i="1"/>
  <c r="AE137" i="1" s="1"/>
  <c r="M46" i="1"/>
  <c r="M137" i="1" s="1"/>
  <c r="AC46" i="1"/>
  <c r="AC137" i="1" s="1"/>
  <c r="G46" i="1"/>
  <c r="G137" i="1" s="1"/>
  <c r="E37" i="1"/>
  <c r="E89" i="1"/>
  <c r="E146" i="1" s="1"/>
  <c r="F24" i="1"/>
  <c r="L46" i="1"/>
  <c r="L137" i="1" s="1"/>
  <c r="P46" i="1"/>
  <c r="P137" i="1" s="1"/>
  <c r="T46" i="1"/>
  <c r="T137" i="1" s="1"/>
  <c r="X46" i="1"/>
  <c r="X137" i="1" s="1"/>
  <c r="AB46" i="1"/>
  <c r="AB137" i="1" s="1"/>
  <c r="D89" i="1"/>
  <c r="D145" i="1" s="1"/>
  <c r="D76" i="1"/>
  <c r="D37" i="1"/>
  <c r="C92" i="1"/>
  <c r="C96" i="1"/>
  <c r="C93" i="1"/>
  <c r="C97" i="1"/>
  <c r="C90" i="1"/>
  <c r="C94" i="1"/>
  <c r="E63" i="1" l="1"/>
  <c r="E128" i="1"/>
  <c r="E141" i="1"/>
  <c r="D144" i="1"/>
  <c r="D143" i="1"/>
  <c r="D148" i="1"/>
  <c r="F128" i="1"/>
  <c r="F141" i="1"/>
  <c r="E142" i="1"/>
  <c r="H137" i="1"/>
  <c r="D149" i="1"/>
  <c r="E147" i="1"/>
  <c r="K137" i="1"/>
  <c r="N137" i="1"/>
  <c r="I137" i="1"/>
  <c r="F145" i="1"/>
  <c r="E144" i="1"/>
  <c r="E145" i="1"/>
  <c r="D142" i="1"/>
  <c r="D146" i="1"/>
  <c r="E149" i="1"/>
  <c r="F115" i="1"/>
  <c r="F102" i="1"/>
  <c r="F63" i="1"/>
  <c r="D121" i="1"/>
  <c r="D117" i="1"/>
  <c r="D124" i="1"/>
  <c r="D120" i="1"/>
  <c r="D116" i="1"/>
  <c r="D123" i="1"/>
  <c r="D119" i="1"/>
  <c r="D118" i="1"/>
  <c r="D122" i="1"/>
  <c r="E124" i="1"/>
  <c r="E120" i="1"/>
  <c r="E116" i="1"/>
  <c r="E123" i="1"/>
  <c r="E119" i="1"/>
  <c r="E122" i="1"/>
  <c r="E118" i="1"/>
  <c r="E117" i="1"/>
  <c r="E121" i="1"/>
  <c r="F76" i="1"/>
  <c r="F89" i="1"/>
  <c r="F148" i="1" s="1"/>
  <c r="G24" i="1"/>
  <c r="F37" i="1"/>
  <c r="E96" i="1"/>
  <c r="E92" i="1"/>
  <c r="E95" i="1"/>
  <c r="E91" i="1"/>
  <c r="E98" i="1"/>
  <c r="E94" i="1"/>
  <c r="E90" i="1"/>
  <c r="E97" i="1"/>
  <c r="E93" i="1"/>
  <c r="D97" i="1"/>
  <c r="D93" i="1"/>
  <c r="D96" i="1"/>
  <c r="D92" i="1"/>
  <c r="D95" i="1"/>
  <c r="D91" i="1"/>
  <c r="D90" i="1"/>
  <c r="D94" i="1"/>
  <c r="D98" i="1"/>
  <c r="G128" i="1" l="1"/>
  <c r="G141" i="1"/>
  <c r="F149" i="1"/>
  <c r="F143" i="1"/>
  <c r="F147" i="1"/>
  <c r="F144" i="1"/>
  <c r="F142" i="1"/>
  <c r="F146" i="1"/>
  <c r="F150" i="1"/>
  <c r="F123" i="1"/>
  <c r="F119" i="1"/>
  <c r="F122" i="1"/>
  <c r="F118" i="1"/>
  <c r="F121" i="1"/>
  <c r="F117" i="1"/>
  <c r="F124" i="1"/>
  <c r="F120" i="1"/>
  <c r="F116" i="1"/>
  <c r="G102" i="1"/>
  <c r="G115" i="1"/>
  <c r="G63" i="1"/>
  <c r="G89" i="1"/>
  <c r="G76" i="1"/>
  <c r="H24" i="1"/>
  <c r="G37" i="1"/>
  <c r="F95" i="1"/>
  <c r="F91" i="1"/>
  <c r="F98" i="1"/>
  <c r="F94" i="1"/>
  <c r="F90" i="1"/>
  <c r="F97" i="1"/>
  <c r="F93" i="1"/>
  <c r="F96" i="1"/>
  <c r="F92" i="1"/>
  <c r="H141" i="1" l="1"/>
  <c r="H128" i="1"/>
  <c r="G144" i="1"/>
  <c r="G149" i="1"/>
  <c r="G142" i="1"/>
  <c r="G146" i="1"/>
  <c r="G147" i="1"/>
  <c r="G145" i="1"/>
  <c r="G143" i="1"/>
  <c r="G150" i="1"/>
  <c r="G148" i="1"/>
  <c r="H115" i="1"/>
  <c r="H102" i="1"/>
  <c r="H63" i="1"/>
  <c r="G122" i="1"/>
  <c r="G118" i="1"/>
  <c r="G121" i="1"/>
  <c r="G117" i="1"/>
  <c r="G124" i="1"/>
  <c r="G120" i="1"/>
  <c r="G116" i="1"/>
  <c r="G119" i="1"/>
  <c r="G123" i="1"/>
  <c r="H89" i="1"/>
  <c r="H76" i="1"/>
  <c r="H37" i="1"/>
  <c r="I24" i="1"/>
  <c r="G98" i="1"/>
  <c r="G94" i="1"/>
  <c r="G90" i="1"/>
  <c r="G97" i="1"/>
  <c r="G93" i="1"/>
  <c r="G96" i="1"/>
  <c r="G92" i="1"/>
  <c r="G91" i="1"/>
  <c r="G95" i="1"/>
  <c r="I128" i="1" l="1"/>
  <c r="I141" i="1"/>
  <c r="H147" i="1"/>
  <c r="H142" i="1"/>
  <c r="H145" i="1"/>
  <c r="H148" i="1"/>
  <c r="H144" i="1"/>
  <c r="H149" i="1"/>
  <c r="H146" i="1"/>
  <c r="H143" i="1"/>
  <c r="H150" i="1"/>
  <c r="I115" i="1"/>
  <c r="I102" i="1"/>
  <c r="I63" i="1"/>
  <c r="H121" i="1"/>
  <c r="H117" i="1"/>
  <c r="H124" i="1"/>
  <c r="H120" i="1"/>
  <c r="H116" i="1"/>
  <c r="H123" i="1"/>
  <c r="H119" i="1"/>
  <c r="H122" i="1"/>
  <c r="H118" i="1"/>
  <c r="I76" i="1"/>
  <c r="I37" i="1"/>
  <c r="I89" i="1"/>
  <c r="J24" i="1"/>
  <c r="H97" i="1"/>
  <c r="H93" i="1"/>
  <c r="H96" i="1"/>
  <c r="H92" i="1"/>
  <c r="H95" i="1"/>
  <c r="H91" i="1"/>
  <c r="H98" i="1"/>
  <c r="H94" i="1"/>
  <c r="H90" i="1"/>
  <c r="J141" i="1" l="1"/>
  <c r="J128" i="1"/>
  <c r="I148" i="1"/>
  <c r="I143" i="1"/>
  <c r="I147" i="1"/>
  <c r="I145" i="1"/>
  <c r="I144" i="1"/>
  <c r="I142" i="1"/>
  <c r="I149" i="1"/>
  <c r="I146" i="1"/>
  <c r="I150" i="1"/>
  <c r="I124" i="1"/>
  <c r="I120" i="1"/>
  <c r="I116" i="1"/>
  <c r="I123" i="1"/>
  <c r="I119" i="1"/>
  <c r="I122" i="1"/>
  <c r="I118" i="1"/>
  <c r="I121" i="1"/>
  <c r="I117" i="1"/>
  <c r="J115" i="1"/>
  <c r="J102" i="1"/>
  <c r="J63" i="1"/>
  <c r="J76" i="1"/>
  <c r="J89" i="1"/>
  <c r="K24" i="1"/>
  <c r="J37" i="1"/>
  <c r="I96" i="1"/>
  <c r="I92" i="1"/>
  <c r="I95" i="1"/>
  <c r="I91" i="1"/>
  <c r="I98" i="1"/>
  <c r="I94" i="1"/>
  <c r="I90" i="1"/>
  <c r="I97" i="1"/>
  <c r="I93" i="1"/>
  <c r="K128" i="1" l="1"/>
  <c r="K141" i="1"/>
  <c r="J148" i="1"/>
  <c r="J142" i="1"/>
  <c r="J147" i="1"/>
  <c r="J145" i="1"/>
  <c r="J146" i="1"/>
  <c r="J143" i="1"/>
  <c r="J150" i="1"/>
  <c r="J144" i="1"/>
  <c r="J149" i="1"/>
  <c r="K102" i="1"/>
  <c r="K115" i="1"/>
  <c r="K63" i="1"/>
  <c r="J123" i="1"/>
  <c r="J119" i="1"/>
  <c r="J122" i="1"/>
  <c r="J118" i="1"/>
  <c r="J121" i="1"/>
  <c r="J117" i="1"/>
  <c r="J120" i="1"/>
  <c r="J116" i="1"/>
  <c r="J124" i="1"/>
  <c r="K89" i="1"/>
  <c r="L24" i="1"/>
  <c r="K37" i="1"/>
  <c r="K76" i="1"/>
  <c r="J95" i="1"/>
  <c r="J91" i="1"/>
  <c r="J98" i="1"/>
  <c r="J94" i="1"/>
  <c r="J90" i="1"/>
  <c r="J97" i="1"/>
  <c r="J93" i="1"/>
  <c r="J92" i="1"/>
  <c r="J96" i="1"/>
  <c r="K148" i="1" l="1"/>
  <c r="K143" i="1"/>
  <c r="K149" i="1"/>
  <c r="K142" i="1"/>
  <c r="K145" i="1"/>
  <c r="K146" i="1"/>
  <c r="K147" i="1"/>
  <c r="K144" i="1"/>
  <c r="K150" i="1"/>
  <c r="L141" i="1"/>
  <c r="L128" i="1"/>
  <c r="L115" i="1"/>
  <c r="L102" i="1"/>
  <c r="L63" i="1"/>
  <c r="K122" i="1"/>
  <c r="K118" i="1"/>
  <c r="K121" i="1"/>
  <c r="K117" i="1"/>
  <c r="K124" i="1"/>
  <c r="K120" i="1"/>
  <c r="K116" i="1"/>
  <c r="K119" i="1"/>
  <c r="K123" i="1"/>
  <c r="L89" i="1"/>
  <c r="L76" i="1"/>
  <c r="L37" i="1"/>
  <c r="M24" i="1"/>
  <c r="K98" i="1"/>
  <c r="K94" i="1"/>
  <c r="K90" i="1"/>
  <c r="K97" i="1"/>
  <c r="K93" i="1"/>
  <c r="K96" i="1"/>
  <c r="K92" i="1"/>
  <c r="K95" i="1"/>
  <c r="K91" i="1"/>
  <c r="L145" i="1" l="1"/>
  <c r="L148" i="1"/>
  <c r="L149" i="1"/>
  <c r="L144" i="1"/>
  <c r="L146" i="1"/>
  <c r="L150" i="1"/>
  <c r="L147" i="1"/>
  <c r="L143" i="1"/>
  <c r="L142" i="1"/>
  <c r="M128" i="1"/>
  <c r="M141" i="1"/>
  <c r="M115" i="1"/>
  <c r="M102" i="1"/>
  <c r="M63" i="1"/>
  <c r="L121" i="1"/>
  <c r="L117" i="1"/>
  <c r="L124" i="1"/>
  <c r="L120" i="1"/>
  <c r="L116" i="1"/>
  <c r="L123" i="1"/>
  <c r="L119" i="1"/>
  <c r="L122" i="1"/>
  <c r="L118" i="1"/>
  <c r="M76" i="1"/>
  <c r="M89" i="1"/>
  <c r="N24" i="1"/>
  <c r="M37" i="1"/>
  <c r="L97" i="1"/>
  <c r="L93" i="1"/>
  <c r="L96" i="1"/>
  <c r="L92" i="1"/>
  <c r="L95" i="1"/>
  <c r="L91" i="1"/>
  <c r="L98" i="1"/>
  <c r="L94" i="1"/>
  <c r="L90" i="1"/>
  <c r="N128" i="1" l="1"/>
  <c r="N141" i="1"/>
  <c r="M143" i="1"/>
  <c r="M149" i="1"/>
  <c r="M146" i="1"/>
  <c r="M144" i="1"/>
  <c r="M148" i="1"/>
  <c r="M147" i="1"/>
  <c r="M150" i="1"/>
  <c r="M142" i="1"/>
  <c r="M145" i="1"/>
  <c r="N115" i="1"/>
  <c r="N102" i="1"/>
  <c r="N63" i="1"/>
  <c r="M124" i="1"/>
  <c r="M120" i="1"/>
  <c r="M116" i="1"/>
  <c r="M123" i="1"/>
  <c r="M119" i="1"/>
  <c r="M122" i="1"/>
  <c r="M118" i="1"/>
  <c r="M121" i="1"/>
  <c r="M117" i="1"/>
  <c r="N76" i="1"/>
  <c r="N89" i="1"/>
  <c r="O24" i="1"/>
  <c r="N37" i="1"/>
  <c r="M96" i="1"/>
  <c r="M92" i="1"/>
  <c r="M95" i="1"/>
  <c r="M91" i="1"/>
  <c r="M98" i="1"/>
  <c r="M94" i="1"/>
  <c r="M90" i="1"/>
  <c r="M93" i="1"/>
  <c r="M97" i="1"/>
  <c r="O128" i="1" l="1"/>
  <c r="O141" i="1"/>
  <c r="N142" i="1"/>
  <c r="N146" i="1"/>
  <c r="N149" i="1"/>
  <c r="N144" i="1"/>
  <c r="N143" i="1"/>
  <c r="N147" i="1"/>
  <c r="N145" i="1"/>
  <c r="N148" i="1"/>
  <c r="N150" i="1"/>
  <c r="N123" i="1"/>
  <c r="N119" i="1"/>
  <c r="N122" i="1"/>
  <c r="N118" i="1"/>
  <c r="N121" i="1"/>
  <c r="N117" i="1"/>
  <c r="N116" i="1"/>
  <c r="N120" i="1"/>
  <c r="N124" i="1"/>
  <c r="O102" i="1"/>
  <c r="O63" i="1"/>
  <c r="O115" i="1"/>
  <c r="O89" i="1"/>
  <c r="P24" i="1"/>
  <c r="O37" i="1"/>
  <c r="O76" i="1"/>
  <c r="N95" i="1"/>
  <c r="N91" i="1"/>
  <c r="N98" i="1"/>
  <c r="N94" i="1"/>
  <c r="N90" i="1"/>
  <c r="N97" i="1"/>
  <c r="N93" i="1"/>
  <c r="N96" i="1"/>
  <c r="N92" i="1"/>
  <c r="O142" i="1" l="1"/>
  <c r="O145" i="1"/>
  <c r="O149" i="1"/>
  <c r="O146" i="1"/>
  <c r="O147" i="1"/>
  <c r="O144" i="1"/>
  <c r="O148" i="1"/>
  <c r="O150" i="1"/>
  <c r="O143" i="1"/>
  <c r="P141" i="1"/>
  <c r="P128" i="1"/>
  <c r="P115" i="1"/>
  <c r="P102" i="1"/>
  <c r="P63" i="1"/>
  <c r="O122" i="1"/>
  <c r="O118" i="1"/>
  <c r="O121" i="1"/>
  <c r="O117" i="1"/>
  <c r="O124" i="1"/>
  <c r="O120" i="1"/>
  <c r="O116" i="1"/>
  <c r="O123" i="1"/>
  <c r="O119" i="1"/>
  <c r="P89" i="1"/>
  <c r="P76" i="1"/>
  <c r="P37" i="1"/>
  <c r="Q24" i="1"/>
  <c r="O98" i="1"/>
  <c r="O94" i="1"/>
  <c r="O90" i="1"/>
  <c r="O97" i="1"/>
  <c r="O93" i="1"/>
  <c r="O96" i="1"/>
  <c r="O92" i="1"/>
  <c r="O95" i="1"/>
  <c r="O91" i="1"/>
  <c r="P144" i="1" l="1"/>
  <c r="P147" i="1"/>
  <c r="P148" i="1"/>
  <c r="P142" i="1"/>
  <c r="P149" i="1"/>
  <c r="P145" i="1"/>
  <c r="P150" i="1"/>
  <c r="P146" i="1"/>
  <c r="P143" i="1"/>
  <c r="Q128" i="1"/>
  <c r="Q141" i="1"/>
  <c r="Q115" i="1"/>
  <c r="Q102" i="1"/>
  <c r="Q63" i="1"/>
  <c r="P121" i="1"/>
  <c r="P117" i="1"/>
  <c r="P124" i="1"/>
  <c r="P120" i="1"/>
  <c r="P116" i="1"/>
  <c r="P123" i="1"/>
  <c r="P119" i="1"/>
  <c r="P122" i="1"/>
  <c r="P118" i="1"/>
  <c r="Q76" i="1"/>
  <c r="Q89" i="1"/>
  <c r="Q37" i="1"/>
  <c r="R24" i="1"/>
  <c r="P97" i="1"/>
  <c r="P93" i="1"/>
  <c r="P96" i="1"/>
  <c r="P92" i="1"/>
  <c r="P95" i="1"/>
  <c r="P91" i="1"/>
  <c r="P94" i="1"/>
  <c r="P90" i="1"/>
  <c r="P98" i="1"/>
  <c r="R141" i="1" l="1"/>
  <c r="R128" i="1"/>
  <c r="Q143" i="1"/>
  <c r="Q148" i="1"/>
  <c r="Q142" i="1"/>
  <c r="Q145" i="1"/>
  <c r="Q144" i="1"/>
  <c r="Q147" i="1"/>
  <c r="Q146" i="1"/>
  <c r="Q149" i="1"/>
  <c r="Q150" i="1"/>
  <c r="R115" i="1"/>
  <c r="R102" i="1"/>
  <c r="R63" i="1"/>
  <c r="Q124" i="1"/>
  <c r="Q120" i="1"/>
  <c r="Q116" i="1"/>
  <c r="Q123" i="1"/>
  <c r="Q119" i="1"/>
  <c r="Q122" i="1"/>
  <c r="Q118" i="1"/>
  <c r="Q117" i="1"/>
  <c r="Q121" i="1"/>
  <c r="R76" i="1"/>
  <c r="R89" i="1"/>
  <c r="S24" i="1"/>
  <c r="R37" i="1"/>
  <c r="Q96" i="1"/>
  <c r="Q92" i="1"/>
  <c r="Q95" i="1"/>
  <c r="Q91" i="1"/>
  <c r="Q98" i="1"/>
  <c r="Q94" i="1"/>
  <c r="Q90" i="1"/>
  <c r="Q97" i="1"/>
  <c r="Q93" i="1"/>
  <c r="S128" i="1" l="1"/>
  <c r="S141" i="1"/>
  <c r="R145" i="1"/>
  <c r="R147" i="1"/>
  <c r="R146" i="1"/>
  <c r="R142" i="1"/>
  <c r="R143" i="1"/>
  <c r="R148" i="1"/>
  <c r="R144" i="1"/>
  <c r="R150" i="1"/>
  <c r="R149" i="1"/>
  <c r="S102" i="1"/>
  <c r="S115" i="1"/>
  <c r="S63" i="1"/>
  <c r="R123" i="1"/>
  <c r="R119" i="1"/>
  <c r="R122" i="1"/>
  <c r="R118" i="1"/>
  <c r="R121" i="1"/>
  <c r="R117" i="1"/>
  <c r="R124" i="1"/>
  <c r="R120" i="1"/>
  <c r="R116" i="1"/>
  <c r="R95" i="1"/>
  <c r="R91" i="1"/>
  <c r="R98" i="1"/>
  <c r="R94" i="1"/>
  <c r="R90" i="1"/>
  <c r="R97" i="1"/>
  <c r="R93" i="1"/>
  <c r="R96" i="1"/>
  <c r="R92" i="1"/>
  <c r="S89" i="1"/>
  <c r="T24" i="1"/>
  <c r="S76" i="1"/>
  <c r="S37" i="1"/>
  <c r="T141" i="1" l="1"/>
  <c r="T128" i="1"/>
  <c r="S146" i="1"/>
  <c r="S142" i="1"/>
  <c r="S149" i="1"/>
  <c r="S148" i="1"/>
  <c r="S143" i="1"/>
  <c r="S145" i="1"/>
  <c r="S150" i="1"/>
  <c r="S144" i="1"/>
  <c r="S147" i="1"/>
  <c r="T115" i="1"/>
  <c r="T102" i="1"/>
  <c r="T63" i="1"/>
  <c r="S122" i="1"/>
  <c r="S118" i="1"/>
  <c r="S121" i="1"/>
  <c r="S117" i="1"/>
  <c r="S124" i="1"/>
  <c r="S120" i="1"/>
  <c r="S116" i="1"/>
  <c r="S123" i="1"/>
  <c r="S119" i="1"/>
  <c r="T89" i="1"/>
  <c r="T76" i="1"/>
  <c r="T37" i="1"/>
  <c r="U24" i="1"/>
  <c r="S98" i="1"/>
  <c r="S94" i="1"/>
  <c r="S90" i="1"/>
  <c r="S97" i="1"/>
  <c r="S93" i="1"/>
  <c r="S96" i="1"/>
  <c r="S92" i="1"/>
  <c r="S95" i="1"/>
  <c r="S91" i="1"/>
  <c r="T145" i="1" l="1"/>
  <c r="T144" i="1"/>
  <c r="T146" i="1"/>
  <c r="T148" i="1"/>
  <c r="T143" i="1"/>
  <c r="T149" i="1"/>
  <c r="T150" i="1"/>
  <c r="T147" i="1"/>
  <c r="T142" i="1"/>
  <c r="U128" i="1"/>
  <c r="U141" i="1"/>
  <c r="U115" i="1"/>
  <c r="U102" i="1"/>
  <c r="U63" i="1"/>
  <c r="T121" i="1"/>
  <c r="T117" i="1"/>
  <c r="T124" i="1"/>
  <c r="T120" i="1"/>
  <c r="T116" i="1"/>
  <c r="T123" i="1"/>
  <c r="T119" i="1"/>
  <c r="T118" i="1"/>
  <c r="T122" i="1"/>
  <c r="U76" i="1"/>
  <c r="U89" i="1"/>
  <c r="U37" i="1"/>
  <c r="V24" i="1"/>
  <c r="T97" i="1"/>
  <c r="T93" i="1"/>
  <c r="T96" i="1"/>
  <c r="T92" i="1"/>
  <c r="T95" i="1"/>
  <c r="T91" i="1"/>
  <c r="T90" i="1"/>
  <c r="T98" i="1"/>
  <c r="T94" i="1"/>
  <c r="V128" i="1" l="1"/>
  <c r="V141" i="1"/>
  <c r="U147" i="1"/>
  <c r="U143" i="1"/>
  <c r="U149" i="1"/>
  <c r="U148" i="1"/>
  <c r="U144" i="1"/>
  <c r="U146" i="1"/>
  <c r="U142" i="1"/>
  <c r="U145" i="1"/>
  <c r="U150" i="1"/>
  <c r="U124" i="1"/>
  <c r="U120" i="1"/>
  <c r="U116" i="1"/>
  <c r="U123" i="1"/>
  <c r="U119" i="1"/>
  <c r="U122" i="1"/>
  <c r="U118" i="1"/>
  <c r="U117" i="1"/>
  <c r="U121" i="1"/>
  <c r="V115" i="1"/>
  <c r="V102" i="1"/>
  <c r="V63" i="1"/>
  <c r="V76" i="1"/>
  <c r="V89" i="1"/>
  <c r="W24" i="1"/>
  <c r="V37" i="1"/>
  <c r="U96" i="1"/>
  <c r="U92" i="1"/>
  <c r="U95" i="1"/>
  <c r="U91" i="1"/>
  <c r="U98" i="1"/>
  <c r="U94" i="1"/>
  <c r="U90" i="1"/>
  <c r="U97" i="1"/>
  <c r="U93" i="1"/>
  <c r="W128" i="1" l="1"/>
  <c r="W141" i="1"/>
  <c r="V146" i="1"/>
  <c r="V144" i="1"/>
  <c r="V142" i="1"/>
  <c r="V143" i="1"/>
  <c r="V149" i="1"/>
  <c r="V147" i="1"/>
  <c r="V150" i="1"/>
  <c r="V145" i="1"/>
  <c r="V148" i="1"/>
  <c r="W102" i="1"/>
  <c r="W63" i="1"/>
  <c r="W115" i="1"/>
  <c r="V123" i="1"/>
  <c r="V119" i="1"/>
  <c r="V122" i="1"/>
  <c r="V118" i="1"/>
  <c r="V121" i="1"/>
  <c r="V117" i="1"/>
  <c r="V124" i="1"/>
  <c r="V120" i="1"/>
  <c r="V116" i="1"/>
  <c r="W89" i="1"/>
  <c r="W76" i="1"/>
  <c r="X24" i="1"/>
  <c r="W37" i="1"/>
  <c r="V95" i="1"/>
  <c r="V91" i="1"/>
  <c r="V98" i="1"/>
  <c r="V94" i="1"/>
  <c r="V90" i="1"/>
  <c r="V97" i="1"/>
  <c r="V93" i="1"/>
  <c r="V96" i="1"/>
  <c r="V92" i="1"/>
  <c r="X141" i="1" l="1"/>
  <c r="X128" i="1"/>
  <c r="W145" i="1"/>
  <c r="W144" i="1"/>
  <c r="W146" i="1"/>
  <c r="W149" i="1"/>
  <c r="W142" i="1"/>
  <c r="W147" i="1"/>
  <c r="W150" i="1"/>
  <c r="W148" i="1"/>
  <c r="W143" i="1"/>
  <c r="X115" i="1"/>
  <c r="X102" i="1"/>
  <c r="X63" i="1"/>
  <c r="W122" i="1"/>
  <c r="W118" i="1"/>
  <c r="W121" i="1"/>
  <c r="W117" i="1"/>
  <c r="W124" i="1"/>
  <c r="W120" i="1"/>
  <c r="W116" i="1"/>
  <c r="W119" i="1"/>
  <c r="W123" i="1"/>
  <c r="X89" i="1"/>
  <c r="X76" i="1"/>
  <c r="X37" i="1"/>
  <c r="Y24" i="1"/>
  <c r="W98" i="1"/>
  <c r="W94" i="1"/>
  <c r="W90" i="1"/>
  <c r="W97" i="1"/>
  <c r="W93" i="1"/>
  <c r="W96" i="1"/>
  <c r="W92" i="1"/>
  <c r="W91" i="1"/>
  <c r="W95" i="1"/>
  <c r="Y128" i="1" l="1"/>
  <c r="Y141" i="1"/>
  <c r="X145" i="1"/>
  <c r="X149" i="1"/>
  <c r="X144" i="1"/>
  <c r="X148" i="1"/>
  <c r="X142" i="1"/>
  <c r="X147" i="1"/>
  <c r="X143" i="1"/>
  <c r="X146" i="1"/>
  <c r="X150" i="1"/>
  <c r="Y115" i="1"/>
  <c r="Y102" i="1"/>
  <c r="Y63" i="1"/>
  <c r="X121" i="1"/>
  <c r="X117" i="1"/>
  <c r="X124" i="1"/>
  <c r="X120" i="1"/>
  <c r="X116" i="1"/>
  <c r="X123" i="1"/>
  <c r="X119" i="1"/>
  <c r="X118" i="1"/>
  <c r="X122" i="1"/>
  <c r="Y76" i="1"/>
  <c r="Y89" i="1"/>
  <c r="Z24" i="1"/>
  <c r="Y37" i="1"/>
  <c r="X97" i="1"/>
  <c r="X93" i="1"/>
  <c r="X96" i="1"/>
  <c r="X92" i="1"/>
  <c r="X95" i="1"/>
  <c r="X91" i="1"/>
  <c r="X98" i="1"/>
  <c r="X90" i="1"/>
  <c r="X94" i="1"/>
  <c r="Z141" i="1" l="1"/>
  <c r="Z128" i="1"/>
  <c r="Y148" i="1"/>
  <c r="Y147" i="1"/>
  <c r="Y143" i="1"/>
  <c r="Y144" i="1"/>
  <c r="Y145" i="1"/>
  <c r="Y146" i="1"/>
  <c r="Y149" i="1"/>
  <c r="Y142" i="1"/>
  <c r="Y150" i="1"/>
  <c r="Z115" i="1"/>
  <c r="Z102" i="1"/>
  <c r="Z63" i="1"/>
  <c r="Y124" i="1"/>
  <c r="Y120" i="1"/>
  <c r="Y116" i="1"/>
  <c r="Y123" i="1"/>
  <c r="Y119" i="1"/>
  <c r="Y122" i="1"/>
  <c r="Y118" i="1"/>
  <c r="Y121" i="1"/>
  <c r="Y117" i="1"/>
  <c r="Z76" i="1"/>
  <c r="Z89" i="1"/>
  <c r="AA24" i="1"/>
  <c r="Z37" i="1"/>
  <c r="Y96" i="1"/>
  <c r="Y92" i="1"/>
  <c r="Y95" i="1"/>
  <c r="Y91" i="1"/>
  <c r="Y98" i="1"/>
  <c r="Y94" i="1"/>
  <c r="Y90" i="1"/>
  <c r="Y97" i="1"/>
  <c r="Y93" i="1"/>
  <c r="AA128" i="1" l="1"/>
  <c r="AA141" i="1"/>
  <c r="Z146" i="1"/>
  <c r="Z142" i="1"/>
  <c r="Z148" i="1"/>
  <c r="Z145" i="1"/>
  <c r="Z147" i="1"/>
  <c r="Z143" i="1"/>
  <c r="Z149" i="1"/>
  <c r="Z150" i="1"/>
  <c r="Z144" i="1"/>
  <c r="AA102" i="1"/>
  <c r="AA115" i="1"/>
  <c r="AA63" i="1"/>
  <c r="Z123" i="1"/>
  <c r="Z119" i="1"/>
  <c r="Z122" i="1"/>
  <c r="Z118" i="1"/>
  <c r="Z121" i="1"/>
  <c r="Z117" i="1"/>
  <c r="Z120" i="1"/>
  <c r="Z116" i="1"/>
  <c r="Z124" i="1"/>
  <c r="AA89" i="1"/>
  <c r="AB24" i="1"/>
  <c r="AA37" i="1"/>
  <c r="AA76" i="1"/>
  <c r="Z95" i="1"/>
  <c r="Z91" i="1"/>
  <c r="Z98" i="1"/>
  <c r="Z94" i="1"/>
  <c r="Z90" i="1"/>
  <c r="Z97" i="1"/>
  <c r="Z93" i="1"/>
  <c r="Z92" i="1"/>
  <c r="Z96" i="1"/>
  <c r="AA149" i="1" l="1"/>
  <c r="AA143" i="1"/>
  <c r="AA145" i="1"/>
  <c r="AA146" i="1"/>
  <c r="AA142" i="1"/>
  <c r="AA148" i="1"/>
  <c r="AA144" i="1"/>
  <c r="AA150" i="1"/>
  <c r="AA147" i="1"/>
  <c r="AB141" i="1"/>
  <c r="AB128" i="1"/>
  <c r="AB115" i="1"/>
  <c r="AB102" i="1"/>
  <c r="AB63" i="1"/>
  <c r="AA122" i="1"/>
  <c r="AA118" i="1"/>
  <c r="AA121" i="1"/>
  <c r="AA117" i="1"/>
  <c r="AA124" i="1"/>
  <c r="AA120" i="1"/>
  <c r="AA116" i="1"/>
  <c r="AA123" i="1"/>
  <c r="AA119" i="1"/>
  <c r="AB89" i="1"/>
  <c r="AB76" i="1"/>
  <c r="AB37" i="1"/>
  <c r="AC24" i="1"/>
  <c r="AA98" i="1"/>
  <c r="AA94" i="1"/>
  <c r="AA90" i="1"/>
  <c r="AA97" i="1"/>
  <c r="AA93" i="1"/>
  <c r="AA96" i="1"/>
  <c r="AA92" i="1"/>
  <c r="AA91" i="1"/>
  <c r="AA95" i="1"/>
  <c r="AB145" i="1" l="1"/>
  <c r="AB146" i="1"/>
  <c r="AB144" i="1"/>
  <c r="AB148" i="1"/>
  <c r="AB149" i="1"/>
  <c r="AB150" i="1"/>
  <c r="AB142" i="1"/>
  <c r="AB143" i="1"/>
  <c r="AB147" i="1"/>
  <c r="AC128" i="1"/>
  <c r="AC141" i="1"/>
  <c r="AC115" i="1"/>
  <c r="AC102" i="1"/>
  <c r="AC63" i="1"/>
  <c r="AB121" i="1"/>
  <c r="AB117" i="1"/>
  <c r="AB124" i="1"/>
  <c r="AB120" i="1"/>
  <c r="AB116" i="1"/>
  <c r="AB123" i="1"/>
  <c r="AB119" i="1"/>
  <c r="AB122" i="1"/>
  <c r="AB118" i="1"/>
  <c r="AC76" i="1"/>
  <c r="AC89" i="1"/>
  <c r="AC37" i="1"/>
  <c r="AD24" i="1"/>
  <c r="AB97" i="1"/>
  <c r="AB93" i="1"/>
  <c r="AB96" i="1"/>
  <c r="AB92" i="1"/>
  <c r="AB95" i="1"/>
  <c r="AB91" i="1"/>
  <c r="AB98" i="1"/>
  <c r="AB94" i="1"/>
  <c r="AB90" i="1"/>
  <c r="AD141" i="1" l="1"/>
  <c r="AD128" i="1"/>
  <c r="AC149" i="1"/>
  <c r="AC143" i="1"/>
  <c r="AC147" i="1"/>
  <c r="AC148" i="1"/>
  <c r="AC146" i="1"/>
  <c r="AC144" i="1"/>
  <c r="AC150" i="1"/>
  <c r="AC142" i="1"/>
  <c r="AC145" i="1"/>
  <c r="AD115" i="1"/>
  <c r="AD102" i="1"/>
  <c r="AD63" i="1"/>
  <c r="AC124" i="1"/>
  <c r="AC120" i="1"/>
  <c r="AC116" i="1"/>
  <c r="AC123" i="1"/>
  <c r="AC119" i="1"/>
  <c r="AC122" i="1"/>
  <c r="AC118" i="1"/>
  <c r="AC121" i="1"/>
  <c r="AC117" i="1"/>
  <c r="AD76" i="1"/>
  <c r="AD89" i="1"/>
  <c r="AE24" i="1"/>
  <c r="AD37" i="1"/>
  <c r="AC96" i="1"/>
  <c r="AC92" i="1"/>
  <c r="AC95" i="1"/>
  <c r="AC91" i="1"/>
  <c r="AC98" i="1"/>
  <c r="AC94" i="1"/>
  <c r="AC90" i="1"/>
  <c r="AC93" i="1"/>
  <c r="AC97" i="1"/>
  <c r="AE128" i="1" l="1"/>
  <c r="AE141" i="1"/>
  <c r="AD146" i="1"/>
  <c r="AD144" i="1"/>
  <c r="AD143" i="1"/>
  <c r="AD149" i="1"/>
  <c r="AD147" i="1"/>
  <c r="AD142" i="1"/>
  <c r="AD148" i="1"/>
  <c r="AD150" i="1"/>
  <c r="AD145" i="1"/>
  <c r="AE102" i="1"/>
  <c r="AE115" i="1"/>
  <c r="AE63" i="1"/>
  <c r="AD123" i="1"/>
  <c r="AD119" i="1"/>
  <c r="AD122" i="1"/>
  <c r="AD118" i="1"/>
  <c r="AD121" i="1"/>
  <c r="AD117" i="1"/>
  <c r="AD116" i="1"/>
  <c r="AD120" i="1"/>
  <c r="AD124" i="1"/>
  <c r="AE89" i="1"/>
  <c r="AE37" i="1"/>
  <c r="AE76" i="1"/>
  <c r="AD95" i="1"/>
  <c r="AD91" i="1"/>
  <c r="AD98" i="1"/>
  <c r="AD94" i="1"/>
  <c r="AD90" i="1"/>
  <c r="AD97" i="1"/>
  <c r="AD93" i="1"/>
  <c r="AD92" i="1"/>
  <c r="AD96" i="1"/>
  <c r="AE142" i="1" l="1"/>
  <c r="AE145" i="1"/>
  <c r="AE149" i="1"/>
  <c r="AE144" i="1"/>
  <c r="AE146" i="1"/>
  <c r="AE147" i="1"/>
  <c r="AE150" i="1"/>
  <c r="AE148" i="1"/>
  <c r="AE143" i="1"/>
  <c r="AE122" i="1"/>
  <c r="AE118" i="1"/>
  <c r="AE121" i="1"/>
  <c r="AE117" i="1"/>
  <c r="AE124" i="1"/>
  <c r="AE120" i="1"/>
  <c r="AE116" i="1"/>
  <c r="AE123" i="1"/>
  <c r="AE119" i="1"/>
  <c r="AE98" i="1"/>
  <c r="AE94" i="1"/>
  <c r="AE90" i="1"/>
  <c r="AE97" i="1"/>
  <c r="AE93" i="1"/>
  <c r="AE96" i="1"/>
  <c r="AE92" i="1"/>
  <c r="AE95" i="1"/>
  <c r="AE91" i="1"/>
</calcChain>
</file>

<file path=xl/sharedStrings.xml><?xml version="1.0" encoding="utf-8"?>
<sst xmlns="http://schemas.openxmlformats.org/spreadsheetml/2006/main" count="62" uniqueCount="49">
  <si>
    <t>Bundle</t>
  </si>
  <si>
    <t>Peak_A</t>
  </si>
  <si>
    <t>Other_A</t>
  </si>
  <si>
    <t>Peak_B</t>
  </si>
  <si>
    <t>Peak_C</t>
  </si>
  <si>
    <t>Other_B</t>
  </si>
  <si>
    <t>Peak_D</t>
  </si>
  <si>
    <t>Other_C</t>
  </si>
  <si>
    <t>Other_D</t>
  </si>
  <si>
    <t>Incremental Potential by Bundle (GWh)</t>
  </si>
  <si>
    <t>Cumulative Potential by Bundle (GWh)</t>
  </si>
  <si>
    <r>
      <t xml:space="preserve">Savings-Weighted LCOE ($/MWh) </t>
    </r>
    <r>
      <rPr>
        <b/>
        <sz val="11"/>
        <color rgb="FFC00000"/>
        <rFont val="Calibri"/>
        <family val="2"/>
      </rPr>
      <t>Real</t>
    </r>
    <r>
      <rPr>
        <b/>
        <sz val="11"/>
        <color theme="1"/>
        <rFont val="Calibri"/>
        <family val="2"/>
      </rPr>
      <t xml:space="preserve"> Dollars (2019)</t>
    </r>
  </si>
  <si>
    <r>
      <t xml:space="preserve">Savings-Weighted LCOE ($/MWh) </t>
    </r>
    <r>
      <rPr>
        <b/>
        <sz val="11"/>
        <color rgb="FFC00000"/>
        <rFont val="Calibri"/>
        <family val="2"/>
      </rPr>
      <t>Nominal</t>
    </r>
    <r>
      <rPr>
        <b/>
        <sz val="11"/>
        <color theme="1"/>
        <rFont val="Calibri"/>
        <family val="2"/>
      </rPr>
      <t xml:space="preserve"> Dollars</t>
    </r>
  </si>
  <si>
    <t>Total</t>
  </si>
  <si>
    <t>Financial Escalation Factor</t>
  </si>
  <si>
    <t>LCOE Floor</t>
  </si>
  <si>
    <t>Applies cap to negative levelized costs (e.g. when NEIs push costs negative or efficient option is cheaper than baseline option)</t>
  </si>
  <si>
    <t>LCOE Ceiling</t>
  </si>
  <si>
    <t>Applies cap to very high levelized costs (e.g. when a measure is an unusually small saver resulting in a near-infinite ratio)</t>
  </si>
  <si>
    <t>Island</t>
  </si>
  <si>
    <t>Molokai</t>
  </si>
  <si>
    <t>Peak</t>
  </si>
  <si>
    <t xml:space="preserve"> </t>
  </si>
  <si>
    <t>Other</t>
  </si>
  <si>
    <t>End Use</t>
  </si>
  <si>
    <t>A</t>
  </si>
  <si>
    <t>B</t>
  </si>
  <si>
    <t>C</t>
  </si>
  <si>
    <t>D</t>
  </si>
  <si>
    <t>Cooling</t>
  </si>
  <si>
    <t>Ventilation</t>
  </si>
  <si>
    <t>Water Heating</t>
  </si>
  <si>
    <t>Interior Lighting</t>
  </si>
  <si>
    <t>Exterior Lighting</t>
  </si>
  <si>
    <t>Appliances</t>
  </si>
  <si>
    <t>Res Appliances</t>
  </si>
  <si>
    <t>Refrigeration</t>
  </si>
  <si>
    <t>Com Refrigeration</t>
  </si>
  <si>
    <t>Electronics</t>
  </si>
  <si>
    <t>Office Equipment</t>
  </si>
  <si>
    <t>Food Preparation</t>
  </si>
  <si>
    <t>Miscellaneous</t>
  </si>
  <si>
    <t>Incremental Peak Impact by Bundle (MW)</t>
  </si>
  <si>
    <t>Cumulative Peak Impact by Bundle (MW)</t>
  </si>
  <si>
    <r>
      <t xml:space="preserve">Savings-Weighted LCOE ($/MW) </t>
    </r>
    <r>
      <rPr>
        <b/>
        <sz val="11"/>
        <color rgb="FFC00000"/>
        <rFont val="Calibri"/>
        <family val="2"/>
      </rPr>
      <t>Real</t>
    </r>
    <r>
      <rPr>
        <b/>
        <sz val="11"/>
        <color theme="1"/>
        <rFont val="Calibri"/>
        <family val="2"/>
      </rPr>
      <t xml:space="preserve"> Dollars (2019) - Incremental</t>
    </r>
  </si>
  <si>
    <r>
      <t xml:space="preserve">Savings-Weighted LCOE ($/MW) </t>
    </r>
    <r>
      <rPr>
        <b/>
        <sz val="11"/>
        <color rgb="FFC00000"/>
        <rFont val="Calibri"/>
        <family val="2"/>
      </rPr>
      <t>Nominal</t>
    </r>
    <r>
      <rPr>
        <b/>
        <sz val="11"/>
        <color theme="1"/>
        <rFont val="Calibri"/>
        <family val="2"/>
      </rPr>
      <t xml:space="preserve"> Dollars - Incremental</t>
    </r>
  </si>
  <si>
    <r>
      <t xml:space="preserve">Savings-Weighted LCOE ($/MW) </t>
    </r>
    <r>
      <rPr>
        <b/>
        <sz val="11"/>
        <color rgb="FFC00000"/>
        <rFont val="Calibri"/>
        <family val="2"/>
      </rPr>
      <t>Real</t>
    </r>
    <r>
      <rPr>
        <b/>
        <sz val="11"/>
        <color theme="1"/>
        <rFont val="Calibri"/>
        <family val="2"/>
      </rPr>
      <t xml:space="preserve"> Dollars (2019) - Cumulative</t>
    </r>
  </si>
  <si>
    <r>
      <t xml:space="preserve">Savings-Weighted LCOE ($/MW) </t>
    </r>
    <r>
      <rPr>
        <b/>
        <sz val="11"/>
        <color rgb="FFC00000"/>
        <rFont val="Calibri"/>
        <family val="2"/>
      </rPr>
      <t>Nominal</t>
    </r>
    <r>
      <rPr>
        <b/>
        <sz val="11"/>
        <color theme="1"/>
        <rFont val="Calibri"/>
        <family val="2"/>
      </rPr>
      <t xml:space="preserve"> Dollars - Cumulative</t>
    </r>
  </si>
  <si>
    <t>Total $/MW (Cumulative)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</si>
</sst>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%"/>
    <numFmt numFmtId="167" formatCode="_(&quot;$&quot;* #,##0_);_(&quot;$&quot;* \(#,##0\);_(&quot;$&quot;* &quot;-&quot;??_);_(@_)"/>
    <numFmt numFmtId="168" formatCode="#,##0.0;\-#,##0.0;\-;@"/>
    <numFmt numFmtId="169" formatCode="#,##0.00;\-#,##0.00;\-;@"/>
  </numFmts>
  <fonts count="7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C00000"/>
      <name val="Calibri"/>
      <family val="2"/>
    </font>
    <font>
      <i/>
      <sz val="11"/>
      <color theme="1"/>
      <name val="Calibri"/>
      <family val="2"/>
    </font>
    <font>
      <sz val="11"/>
      <color theme="0" tint="-0.249977111117893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0" borderId="3" xfId="0" applyBorder="1"/>
    <xf numFmtId="43" fontId="0" fillId="0" borderId="0" xfId="1" applyFont="1"/>
    <xf numFmtId="0" fontId="2" fillId="0" borderId="4" xfId="0" applyFont="1" applyBorder="1"/>
    <xf numFmtId="43" fontId="2" fillId="0" borderId="5" xfId="1" applyFont="1" applyBorder="1"/>
    <xf numFmtId="165" fontId="0" fillId="0" borderId="0" xfId="1" applyNumberFormat="1" applyFont="1"/>
    <xf numFmtId="165" fontId="2" fillId="0" borderId="5" xfId="1" applyNumberFormat="1" applyFont="1" applyBorder="1"/>
    <xf numFmtId="164" fontId="0" fillId="0" borderId="0" xfId="0" applyNumberFormat="1"/>
    <xf numFmtId="164" fontId="2" fillId="0" borderId="5" xfId="0" applyNumberFormat="1" applyFont="1" applyBorder="1"/>
    <xf numFmtId="0" fontId="2" fillId="2" borderId="6" xfId="0" applyFont="1" applyFill="1" applyBorder="1"/>
    <xf numFmtId="166" fontId="0" fillId="0" borderId="6" xfId="3" applyNumberFormat="1" applyFont="1" applyBorder="1"/>
    <xf numFmtId="0" fontId="2" fillId="2" borderId="7" xfId="0" applyFont="1" applyFill="1" applyBorder="1"/>
    <xf numFmtId="167" fontId="0" fillId="0" borderId="7" xfId="2" applyNumberFormat="1" applyFont="1" applyBorder="1"/>
    <xf numFmtId="0" fontId="4" fillId="0" borderId="0" xfId="0" applyFont="1" applyAlignment="1">
      <alignment horizontal="left" indent="1"/>
    </xf>
    <xf numFmtId="0" fontId="2" fillId="2" borderId="8" xfId="0" applyFont="1" applyFill="1" applyBorder="1"/>
    <xf numFmtId="167" fontId="0" fillId="0" borderId="8" xfId="2" applyNumberFormat="1" applyFont="1" applyBorder="1"/>
    <xf numFmtId="0" fontId="0" fillId="0" borderId="9" xfId="0" applyBorder="1" applyAlignment="1">
      <alignment horizontal="center" vertical="center"/>
    </xf>
    <xf numFmtId="0" fontId="5" fillId="0" borderId="0" xfId="0" applyFont="1"/>
    <xf numFmtId="0" fontId="6" fillId="2" borderId="0" xfId="0" applyFont="1" applyFill="1"/>
    <xf numFmtId="0" fontId="6" fillId="2" borderId="0" xfId="0" applyFont="1" applyFill="1" applyAlignment="1">
      <alignment horizontal="centerContinuous"/>
    </xf>
    <xf numFmtId="0" fontId="0" fillId="3" borderId="0" xfId="0" applyFill="1"/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0" fillId="3" borderId="10" xfId="0" applyFill="1" applyBorder="1"/>
    <xf numFmtId="0" fontId="0" fillId="4" borderId="11" xfId="0" applyFill="1" applyBorder="1"/>
    <xf numFmtId="0" fontId="0" fillId="3" borderId="11" xfId="0" applyFill="1" applyBorder="1"/>
    <xf numFmtId="0" fontId="0" fillId="3" borderId="12" xfId="0" applyFill="1" applyBorder="1"/>
    <xf numFmtId="168" fontId="2" fillId="3" borderId="0" xfId="0" applyNumberFormat="1" applyFont="1" applyFill="1"/>
    <xf numFmtId="169" fontId="0" fillId="3" borderId="10" xfId="0" applyNumberFormat="1" applyFill="1" applyBorder="1"/>
    <xf numFmtId="169" fontId="0" fillId="3" borderId="0" xfId="0" applyNumberFormat="1" applyFill="1"/>
    <xf numFmtId="169" fontId="0" fillId="4" borderId="11" xfId="0" applyNumberFormat="1" applyFill="1" applyBorder="1"/>
    <xf numFmtId="169" fontId="0" fillId="4" borderId="0" xfId="0" applyNumberFormat="1" applyFill="1"/>
    <xf numFmtId="169" fontId="0" fillId="3" borderId="11" xfId="0" applyNumberFormat="1" applyFill="1" applyBorder="1"/>
    <xf numFmtId="169" fontId="0" fillId="3" borderId="12" xfId="0" applyNumberFormat="1" applyFill="1" applyBorder="1"/>
    <xf numFmtId="43" fontId="0" fillId="0" borderId="0" xfId="1" applyNumberFormat="1" applyFont="1"/>
    <xf numFmtId="43" fontId="2" fillId="0" borderId="5" xfId="1" applyNumberFormat="1" applyFont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Summary!$B$23</c:f>
          <c:strCache>
            <c:ptCount val="1"/>
            <c:pt idx="0">
              <c:v>Incremental Potential by Bundle (GWh)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Summary!$B$25</c:f>
              <c:strCache>
                <c:ptCount val="1"/>
                <c:pt idx="0">
                  <c:v>Peak_A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Summary!$C$25:$AE$25</c:f>
              <c:numCache>
                <c:formatCode>_(* #,##0.00_);_(* \(#,##0.00\);_(* "-"??_);_(@_)</c:formatCode>
                <c:ptCount val="29"/>
                <c:pt idx="0">
                  <c:v>7.3625023185206737E-2</c:v>
                </c:pt>
                <c:pt idx="1">
                  <c:v>8.6384233208861433E-2</c:v>
                </c:pt>
                <c:pt idx="2">
                  <c:v>0.10096311556507054</c:v>
                </c:pt>
                <c:pt idx="3">
                  <c:v>0.11722170745782987</c:v>
                </c:pt>
                <c:pt idx="4">
                  <c:v>0.12914761105785172</c:v>
                </c:pt>
                <c:pt idx="5">
                  <c:v>0.14168498808215355</c:v>
                </c:pt>
                <c:pt idx="6">
                  <c:v>0.15560392207611701</c:v>
                </c:pt>
                <c:pt idx="7">
                  <c:v>0.15832833266360441</c:v>
                </c:pt>
                <c:pt idx="8">
                  <c:v>0.16047998675308042</c:v>
                </c:pt>
                <c:pt idx="9">
                  <c:v>0.16786983982298043</c:v>
                </c:pt>
                <c:pt idx="10">
                  <c:v>0.16159355268185066</c:v>
                </c:pt>
                <c:pt idx="11">
                  <c:v>0.16032318416090049</c:v>
                </c:pt>
                <c:pt idx="12">
                  <c:v>0.13940363358291183</c:v>
                </c:pt>
                <c:pt idx="13">
                  <c:v>0.12222400681142839</c:v>
                </c:pt>
                <c:pt idx="14">
                  <c:v>0.12315676194904118</c:v>
                </c:pt>
                <c:pt idx="15">
                  <c:v>0.11999945463275968</c:v>
                </c:pt>
                <c:pt idx="16">
                  <c:v>0.11983346244747557</c:v>
                </c:pt>
                <c:pt idx="17">
                  <c:v>0.13413396071859282</c:v>
                </c:pt>
                <c:pt idx="18">
                  <c:v>0.12868652059166849</c:v>
                </c:pt>
                <c:pt idx="19">
                  <c:v>9.6155032496979917E-2</c:v>
                </c:pt>
                <c:pt idx="20">
                  <c:v>8.2000753749267963E-2</c:v>
                </c:pt>
                <c:pt idx="21">
                  <c:v>7.5139877647673867E-2</c:v>
                </c:pt>
                <c:pt idx="22">
                  <c:v>6.6320116997237236E-2</c:v>
                </c:pt>
                <c:pt idx="23">
                  <c:v>6.5825602037873521E-2</c:v>
                </c:pt>
                <c:pt idx="24">
                  <c:v>6.5162814427621479E-2</c:v>
                </c:pt>
                <c:pt idx="25">
                  <c:v>6.4331754166481236E-2</c:v>
                </c:pt>
                <c:pt idx="26">
                  <c:v>6.3332421254452681E-2</c:v>
                </c:pt>
                <c:pt idx="27">
                  <c:v>6.2164815691535938E-2</c:v>
                </c:pt>
                <c:pt idx="28">
                  <c:v>6.0828937477730924E-2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1F-4595-ABA0-6EA0E04050F7}"/>
            </c:ext>
          </c:extLst>
        </c:ser>
        <c:ser>
          <c:idx val="1"/>
          <c:order val="1"/>
          <c:tx>
            <c:strRef>
              <c:f>Summary!$B$26</c:f>
              <c:strCache>
                <c:ptCount val="1"/>
                <c:pt idx="0">
                  <c:v>Other_A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Summary!$C$26:$AE$26</c:f>
              <c:numCache>
                <c:formatCode>_(* #,##0.00_);_(* \(#,##0.00\);_(* "-"??_);_(@_)</c:formatCode>
                <c:ptCount val="29"/>
                <c:pt idx="0">
                  <c:v>0.17392104312769549</c:v>
                </c:pt>
                <c:pt idx="1">
                  <c:v>0.20450558423874535</c:v>
                </c:pt>
                <c:pt idx="2">
                  <c:v>0.23644610848927836</c:v>
                </c:pt>
                <c:pt idx="3">
                  <c:v>0.27395845875573599</c:v>
                </c:pt>
                <c:pt idx="4">
                  <c:v>0.26854721424671379</c:v>
                </c:pt>
                <c:pt idx="5">
                  <c:v>0.25627643185461579</c:v>
                </c:pt>
                <c:pt idx="6">
                  <c:v>0.27481101799626223</c:v>
                </c:pt>
                <c:pt idx="7">
                  <c:v>0.29898186450323899</c:v>
                </c:pt>
                <c:pt idx="8">
                  <c:v>0.31182880988510142</c:v>
                </c:pt>
                <c:pt idx="9">
                  <c:v>0.3181044905824818</c:v>
                </c:pt>
                <c:pt idx="10">
                  <c:v>0.31641863516488178</c:v>
                </c:pt>
                <c:pt idx="11">
                  <c:v>0.31755513397666607</c:v>
                </c:pt>
                <c:pt idx="12">
                  <c:v>0.26285356524988712</c:v>
                </c:pt>
                <c:pt idx="13">
                  <c:v>0.25632635768453721</c:v>
                </c:pt>
                <c:pt idx="14">
                  <c:v>0.24842474044124072</c:v>
                </c:pt>
                <c:pt idx="15">
                  <c:v>0.23095359675192928</c:v>
                </c:pt>
                <c:pt idx="16">
                  <c:v>0.22490978609941048</c:v>
                </c:pt>
                <c:pt idx="17">
                  <c:v>0.22478746191584395</c:v>
                </c:pt>
                <c:pt idx="18">
                  <c:v>0.23078335333908004</c:v>
                </c:pt>
                <c:pt idx="19">
                  <c:v>0.2166046439132569</c:v>
                </c:pt>
                <c:pt idx="20">
                  <c:v>0.19331314963005028</c:v>
                </c:pt>
                <c:pt idx="21">
                  <c:v>0.18494689087970168</c:v>
                </c:pt>
                <c:pt idx="22">
                  <c:v>0.16563383977117369</c:v>
                </c:pt>
                <c:pt idx="23">
                  <c:v>0.16484430679273604</c:v>
                </c:pt>
                <c:pt idx="24">
                  <c:v>0.1637787665622665</c:v>
                </c:pt>
                <c:pt idx="25">
                  <c:v>0.16243721907976497</c:v>
                </c:pt>
                <c:pt idx="26">
                  <c:v>0.16081966434523171</c:v>
                </c:pt>
                <c:pt idx="27">
                  <c:v>0.15892610235866594</c:v>
                </c:pt>
                <c:pt idx="28">
                  <c:v>0.15675653312006874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1F-4595-ABA0-6EA0E04050F7}"/>
            </c:ext>
          </c:extLst>
        </c:ser>
        <c:ser>
          <c:idx val="2"/>
          <c:order val="2"/>
          <c:tx>
            <c:strRef>
              <c:f>Summary!$B$27</c:f>
              <c:strCache>
                <c:ptCount val="1"/>
                <c:pt idx="0">
                  <c:v>Peak_B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Summary!$C$27:$AE$27</c:f>
              <c:numCache>
                <c:formatCode>_(* #,##0.00_);_(* \(#,##0.00\);_(* "-"??_);_(@_)</c:formatCode>
                <c:ptCount val="29"/>
                <c:pt idx="0">
                  <c:v>6.8277697432100506E-2</c:v>
                </c:pt>
                <c:pt idx="1">
                  <c:v>6.8500862081541158E-2</c:v>
                </c:pt>
                <c:pt idx="2">
                  <c:v>7.1837957396162028E-2</c:v>
                </c:pt>
                <c:pt idx="3">
                  <c:v>6.9339881552038282E-2</c:v>
                </c:pt>
                <c:pt idx="4">
                  <c:v>5.1126462307311181E-2</c:v>
                </c:pt>
                <c:pt idx="5">
                  <c:v>4.0488434143564213E-2</c:v>
                </c:pt>
                <c:pt idx="6">
                  <c:v>3.7455480831290487E-2</c:v>
                </c:pt>
                <c:pt idx="7">
                  <c:v>3.5301951854835499E-2</c:v>
                </c:pt>
                <c:pt idx="8">
                  <c:v>3.1440824328515443E-2</c:v>
                </c:pt>
                <c:pt idx="9">
                  <c:v>3.0878682780353137E-2</c:v>
                </c:pt>
                <c:pt idx="10">
                  <c:v>3.0288880644439537E-2</c:v>
                </c:pt>
                <c:pt idx="11">
                  <c:v>3.1601779925389581E-2</c:v>
                </c:pt>
                <c:pt idx="12">
                  <c:v>3.3232147777052461E-2</c:v>
                </c:pt>
                <c:pt idx="13">
                  <c:v>2.9834409018363515E-2</c:v>
                </c:pt>
                <c:pt idx="14">
                  <c:v>3.2010526120157458E-2</c:v>
                </c:pt>
                <c:pt idx="15">
                  <c:v>3.132718054703202E-2</c:v>
                </c:pt>
                <c:pt idx="16">
                  <c:v>2.8264153124268797E-2</c:v>
                </c:pt>
                <c:pt idx="17">
                  <c:v>3.0762207196158353E-2</c:v>
                </c:pt>
                <c:pt idx="18">
                  <c:v>2.7335903771582192E-2</c:v>
                </c:pt>
                <c:pt idx="19">
                  <c:v>1.8448694127304408E-2</c:v>
                </c:pt>
                <c:pt idx="20">
                  <c:v>1.6915137306963559E-2</c:v>
                </c:pt>
                <c:pt idx="21">
                  <c:v>1.8486723730602287E-2</c:v>
                </c:pt>
                <c:pt idx="22">
                  <c:v>1.7179941377988062E-2</c:v>
                </c:pt>
                <c:pt idx="23">
                  <c:v>1.7149449755750758E-2</c:v>
                </c:pt>
                <c:pt idx="24">
                  <c:v>1.708909229080317E-2</c:v>
                </c:pt>
                <c:pt idx="25">
                  <c:v>1.6998868983145232E-2</c:v>
                </c:pt>
                <c:pt idx="26">
                  <c:v>1.6878779832777011E-2</c:v>
                </c:pt>
                <c:pt idx="27">
                  <c:v>1.6728824839698456E-2</c:v>
                </c:pt>
                <c:pt idx="28">
                  <c:v>1.6549004003909601E-2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1F-4595-ABA0-6EA0E04050F7}"/>
            </c:ext>
          </c:extLst>
        </c:ser>
        <c:ser>
          <c:idx val="3"/>
          <c:order val="3"/>
          <c:tx>
            <c:strRef>
              <c:f>Summary!$B$28</c:f>
              <c:strCache>
                <c:ptCount val="1"/>
                <c:pt idx="0">
                  <c:v>Other_B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Summary!$C$28:$AE$28</c:f>
              <c:numCache>
                <c:formatCode>_(* #,##0.00_);_(* \(#,##0.00\);_(* "-"??_);_(@_)</c:formatCode>
                <c:ptCount val="29"/>
                <c:pt idx="0">
                  <c:v>3.6392388253194644E-2</c:v>
                </c:pt>
                <c:pt idx="1">
                  <c:v>3.4652592295346667E-2</c:v>
                </c:pt>
                <c:pt idx="2">
                  <c:v>3.4007769173878849E-2</c:v>
                </c:pt>
                <c:pt idx="3">
                  <c:v>2.9536558119122723E-2</c:v>
                </c:pt>
                <c:pt idx="4">
                  <c:v>1.2484866615827371E-2</c:v>
                </c:pt>
                <c:pt idx="5">
                  <c:v>5.6766424012252683E-3</c:v>
                </c:pt>
                <c:pt idx="6">
                  <c:v>5.4934320506512821E-3</c:v>
                </c:pt>
                <c:pt idx="7">
                  <c:v>5.016053903185322E-3</c:v>
                </c:pt>
                <c:pt idx="8">
                  <c:v>4.6340132225475257E-3</c:v>
                </c:pt>
                <c:pt idx="9">
                  <c:v>4.7321978745226458E-3</c:v>
                </c:pt>
                <c:pt idx="10">
                  <c:v>3.9357495811922615E-3</c:v>
                </c:pt>
                <c:pt idx="11">
                  <c:v>2.7593644939839278E-3</c:v>
                </c:pt>
                <c:pt idx="12">
                  <c:v>2.0884231081625634E-3</c:v>
                </c:pt>
                <c:pt idx="13">
                  <c:v>1.995689372499769E-3</c:v>
                </c:pt>
                <c:pt idx="14">
                  <c:v>1.9744223842744668E-3</c:v>
                </c:pt>
                <c:pt idx="15">
                  <c:v>1.9588034563352862E-3</c:v>
                </c:pt>
                <c:pt idx="16">
                  <c:v>4.3233988272768512E-3</c:v>
                </c:pt>
                <c:pt idx="17">
                  <c:v>4.314501537442411E-3</c:v>
                </c:pt>
                <c:pt idx="18">
                  <c:v>4.0933970421642664E-3</c:v>
                </c:pt>
                <c:pt idx="19">
                  <c:v>2.499120548868057E-3</c:v>
                </c:pt>
                <c:pt idx="20">
                  <c:v>2.3555019028349807E-3</c:v>
                </c:pt>
                <c:pt idx="21">
                  <c:v>2.2897121044611972E-3</c:v>
                </c:pt>
                <c:pt idx="22">
                  <c:v>5.6121265886306324E-4</c:v>
                </c:pt>
                <c:pt idx="23">
                  <c:v>5.6033714838139262E-4</c:v>
                </c:pt>
                <c:pt idx="24">
                  <c:v>5.5910146174070698E-4</c:v>
                </c:pt>
                <c:pt idx="25">
                  <c:v>5.5750559894100641E-4</c:v>
                </c:pt>
                <c:pt idx="26">
                  <c:v>5.5554955998229102E-4</c:v>
                </c:pt>
                <c:pt idx="27">
                  <c:v>5.5323334486456061E-4</c:v>
                </c:pt>
                <c:pt idx="28">
                  <c:v>5.505569535878156E-4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21F-4595-ABA0-6EA0E04050F7}"/>
            </c:ext>
          </c:extLst>
        </c:ser>
        <c:ser>
          <c:idx val="4"/>
          <c:order val="4"/>
          <c:tx>
            <c:strRef>
              <c:f>Summary!$B$29</c:f>
              <c:strCache>
                <c:ptCount val="1"/>
                <c:pt idx="0">
                  <c:v>Peak_C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Summary!$C$29:$AE$29</c:f>
              <c:numCache>
                <c:formatCode>_(* #,##0.00_);_(* \(#,##0.00\);_(* "-"??_);_(@_)</c:formatCode>
                <c:ptCount val="29"/>
                <c:pt idx="0">
                  <c:v>2.0498132746336124E-3</c:v>
                </c:pt>
                <c:pt idx="1">
                  <c:v>2.3463095024542132E-3</c:v>
                </c:pt>
                <c:pt idx="2">
                  <c:v>2.6470582981442553E-3</c:v>
                </c:pt>
                <c:pt idx="3">
                  <c:v>2.9809195396941707E-3</c:v>
                </c:pt>
                <c:pt idx="4">
                  <c:v>3.2567236836729078E-3</c:v>
                </c:pt>
                <c:pt idx="5">
                  <c:v>3.5247255540668807E-3</c:v>
                </c:pt>
                <c:pt idx="6">
                  <c:v>3.7770511019390948E-3</c:v>
                </c:pt>
                <c:pt idx="7">
                  <c:v>3.9651994751830179E-3</c:v>
                </c:pt>
                <c:pt idx="8">
                  <c:v>4.1094585807528077E-3</c:v>
                </c:pt>
                <c:pt idx="9">
                  <c:v>4.2918610823125805E-3</c:v>
                </c:pt>
                <c:pt idx="10">
                  <c:v>4.4236980974488201E-3</c:v>
                </c:pt>
                <c:pt idx="11">
                  <c:v>4.5568107348808347E-3</c:v>
                </c:pt>
                <c:pt idx="12">
                  <c:v>4.6041436094685822E-3</c:v>
                </c:pt>
                <c:pt idx="13">
                  <c:v>4.5594697552533026E-3</c:v>
                </c:pt>
                <c:pt idx="14">
                  <c:v>4.5461026909554472E-3</c:v>
                </c:pt>
                <c:pt idx="15">
                  <c:v>4.5394678675192346E-3</c:v>
                </c:pt>
                <c:pt idx="16">
                  <c:v>4.5414776347552826E-3</c:v>
                </c:pt>
                <c:pt idx="17">
                  <c:v>4.5291462543477958E-3</c:v>
                </c:pt>
                <c:pt idx="18">
                  <c:v>4.327828816512112E-3</c:v>
                </c:pt>
                <c:pt idx="19">
                  <c:v>1.9105586304068553E-3</c:v>
                </c:pt>
                <c:pt idx="20">
                  <c:v>1.4504338764046827E-3</c:v>
                </c:pt>
                <c:pt idx="21">
                  <c:v>1.431556418736264E-3</c:v>
                </c:pt>
                <c:pt idx="22">
                  <c:v>1.4139243093048847E-3</c:v>
                </c:pt>
                <c:pt idx="23">
                  <c:v>1.4025231451286263E-3</c:v>
                </c:pt>
                <c:pt idx="24">
                  <c:v>1.3855852122375521E-3</c:v>
                </c:pt>
                <c:pt idx="25">
                  <c:v>1.363110510631662E-3</c:v>
                </c:pt>
                <c:pt idx="26">
                  <c:v>1.3350990403109561E-3</c:v>
                </c:pt>
                <c:pt idx="27">
                  <c:v>1.3015508012754347E-3</c:v>
                </c:pt>
                <c:pt idx="28">
                  <c:v>1.2624657935250967E-3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21F-4595-ABA0-6EA0E04050F7}"/>
            </c:ext>
          </c:extLst>
        </c:ser>
        <c:ser>
          <c:idx val="5"/>
          <c:order val="5"/>
          <c:tx>
            <c:strRef>
              <c:f>Summary!$B$30</c:f>
              <c:strCache>
                <c:ptCount val="1"/>
                <c:pt idx="0">
                  <c:v>Other_C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Summary!$C$30:$AE$30</c:f>
              <c:numCache>
                <c:formatCode>_(* #,##0.00_);_(* \(#,##0.00\);_(* "-"??_);_(@_)</c:formatCode>
                <c:ptCount val="29"/>
                <c:pt idx="0">
                  <c:v>1.3336302209282974E-2</c:v>
                </c:pt>
                <c:pt idx="1">
                  <c:v>1.5161248346769381E-2</c:v>
                </c:pt>
                <c:pt idx="2">
                  <c:v>1.6806895975443346E-2</c:v>
                </c:pt>
                <c:pt idx="3">
                  <c:v>1.7888322961846868E-2</c:v>
                </c:pt>
                <c:pt idx="4">
                  <c:v>1.9082364475249948E-2</c:v>
                </c:pt>
                <c:pt idx="5">
                  <c:v>2.0509863032185223E-2</c:v>
                </c:pt>
                <c:pt idx="6">
                  <c:v>2.1458079088296503E-2</c:v>
                </c:pt>
                <c:pt idx="7">
                  <c:v>2.209863408088503E-2</c:v>
                </c:pt>
                <c:pt idx="8">
                  <c:v>2.1695996919827477E-2</c:v>
                </c:pt>
                <c:pt idx="9">
                  <c:v>2.1625587317581331E-2</c:v>
                </c:pt>
                <c:pt idx="10">
                  <c:v>2.1213921891015206E-2</c:v>
                </c:pt>
                <c:pt idx="11">
                  <c:v>1.4807428867201749E-2</c:v>
                </c:pt>
                <c:pt idx="12">
                  <c:v>1.4308113267187368E-2</c:v>
                </c:pt>
                <c:pt idx="13">
                  <c:v>1.463024374435027E-2</c:v>
                </c:pt>
                <c:pt idx="14">
                  <c:v>1.4719668495299819E-2</c:v>
                </c:pt>
                <c:pt idx="15">
                  <c:v>1.4249002255929046E-2</c:v>
                </c:pt>
                <c:pt idx="16">
                  <c:v>1.4164516786835101E-2</c:v>
                </c:pt>
                <c:pt idx="17">
                  <c:v>1.407161218709913E-2</c:v>
                </c:pt>
                <c:pt idx="18">
                  <c:v>1.3677353079274826E-2</c:v>
                </c:pt>
                <c:pt idx="19">
                  <c:v>5.3033094819401327E-3</c:v>
                </c:pt>
                <c:pt idx="20">
                  <c:v>3.5749926526121635E-3</c:v>
                </c:pt>
                <c:pt idx="21">
                  <c:v>3.5281981739343129E-3</c:v>
                </c:pt>
                <c:pt idx="22">
                  <c:v>3.3763565769888942E-3</c:v>
                </c:pt>
                <c:pt idx="23">
                  <c:v>3.3549754412103491E-3</c:v>
                </c:pt>
                <c:pt idx="24">
                  <c:v>3.3231277531654271E-3</c:v>
                </c:pt>
                <c:pt idx="25">
                  <c:v>3.2808135128541281E-3</c:v>
                </c:pt>
                <c:pt idx="26">
                  <c:v>3.2280327202764518E-3</c:v>
                </c:pt>
                <c:pt idx="27">
                  <c:v>3.164785375432399E-3</c:v>
                </c:pt>
                <c:pt idx="28">
                  <c:v>3.0910714783219688E-3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21F-4595-ABA0-6EA0E04050F7}"/>
            </c:ext>
          </c:extLst>
        </c:ser>
        <c:ser>
          <c:idx val="6"/>
          <c:order val="6"/>
          <c:tx>
            <c:strRef>
              <c:f>Summary!$B$31</c:f>
              <c:strCache>
                <c:ptCount val="1"/>
                <c:pt idx="0">
                  <c:v>Peak_D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Summary!$C$31:$AE$31</c:f>
              <c:numCache>
                <c:formatCode>_(* #,##0.00_);_(* \(#,##0.00\);_(* "-"??_);_(@_)</c:formatCode>
                <c:ptCount val="29"/>
                <c:pt idx="0">
                  <c:v>3.5476562240626452E-2</c:v>
                </c:pt>
                <c:pt idx="1">
                  <c:v>4.1736183468765252E-2</c:v>
                </c:pt>
                <c:pt idx="2">
                  <c:v>4.7846049976833033E-2</c:v>
                </c:pt>
                <c:pt idx="3">
                  <c:v>5.3893833540904039E-2</c:v>
                </c:pt>
                <c:pt idx="4">
                  <c:v>5.9346230435317428E-2</c:v>
                </c:pt>
                <c:pt idx="5">
                  <c:v>6.4573405641633691E-2</c:v>
                </c:pt>
                <c:pt idx="6">
                  <c:v>6.9436373483915334E-2</c:v>
                </c:pt>
                <c:pt idx="7">
                  <c:v>7.3678414566636943E-2</c:v>
                </c:pt>
                <c:pt idx="8">
                  <c:v>7.3578776066303059E-2</c:v>
                </c:pt>
                <c:pt idx="9">
                  <c:v>7.2850246722658524E-2</c:v>
                </c:pt>
                <c:pt idx="10">
                  <c:v>7.223898768062692E-2</c:v>
                </c:pt>
                <c:pt idx="11">
                  <c:v>6.6298486132892742E-2</c:v>
                </c:pt>
                <c:pt idx="12">
                  <c:v>3.4050399445628175E-2</c:v>
                </c:pt>
                <c:pt idx="13">
                  <c:v>3.1752461035035623E-2</c:v>
                </c:pt>
                <c:pt idx="14">
                  <c:v>3.1800465661417254E-2</c:v>
                </c:pt>
                <c:pt idx="15">
                  <c:v>3.1599817088746186E-2</c:v>
                </c:pt>
                <c:pt idx="16">
                  <c:v>3.163123107852879E-2</c:v>
                </c:pt>
                <c:pt idx="17">
                  <c:v>3.2090354297949035E-2</c:v>
                </c:pt>
                <c:pt idx="18">
                  <c:v>3.0475374203130356E-2</c:v>
                </c:pt>
                <c:pt idx="19">
                  <c:v>2.1323658574803915E-2</c:v>
                </c:pt>
                <c:pt idx="20">
                  <c:v>1.9264617004301141E-2</c:v>
                </c:pt>
                <c:pt idx="21">
                  <c:v>1.8864999918608863E-2</c:v>
                </c:pt>
                <c:pt idx="22">
                  <c:v>1.8454534209725246E-2</c:v>
                </c:pt>
                <c:pt idx="23">
                  <c:v>1.8393414980008491E-2</c:v>
                </c:pt>
                <c:pt idx="24">
                  <c:v>1.8305206687460756E-2</c:v>
                </c:pt>
                <c:pt idx="25">
                  <c:v>1.8189909332082064E-2</c:v>
                </c:pt>
                <c:pt idx="26">
                  <c:v>1.8047522913872353E-2</c:v>
                </c:pt>
                <c:pt idx="27">
                  <c:v>1.7878047432831654E-2</c:v>
                </c:pt>
                <c:pt idx="28">
                  <c:v>1.7681482888960008E-2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21F-4595-ABA0-6EA0E04050F7}"/>
            </c:ext>
          </c:extLst>
        </c:ser>
        <c:ser>
          <c:idx val="7"/>
          <c:order val="7"/>
          <c:tx>
            <c:strRef>
              <c:f>Summary!$B$32</c:f>
              <c:strCache>
                <c:ptCount val="1"/>
                <c:pt idx="0">
                  <c:v>Other_D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Summary!$C$32:$AE$32</c:f>
              <c:numCache>
                <c:formatCode>_(* #,##0.00_);_(* \(#,##0.00\);_(* "-"??_);_(@_)</c:formatCode>
                <c:ptCount val="29"/>
                <c:pt idx="0">
                  <c:v>2.8617644165219426E-2</c:v>
                </c:pt>
                <c:pt idx="1">
                  <c:v>3.4355019744772577E-2</c:v>
                </c:pt>
                <c:pt idx="2">
                  <c:v>4.377711915601664E-2</c:v>
                </c:pt>
                <c:pt idx="3">
                  <c:v>5.0097226167468312E-2</c:v>
                </c:pt>
                <c:pt idx="4">
                  <c:v>5.6092817632708049E-2</c:v>
                </c:pt>
                <c:pt idx="5">
                  <c:v>6.2928226535132442E-2</c:v>
                </c:pt>
                <c:pt idx="6">
                  <c:v>6.743080417079636E-2</c:v>
                </c:pt>
                <c:pt idx="7">
                  <c:v>7.3795932822499424E-2</c:v>
                </c:pt>
                <c:pt idx="8">
                  <c:v>7.4168672011315773E-2</c:v>
                </c:pt>
                <c:pt idx="9">
                  <c:v>7.5771320083710167E-2</c:v>
                </c:pt>
                <c:pt idx="10">
                  <c:v>7.6481705014436616E-2</c:v>
                </c:pt>
                <c:pt idx="11">
                  <c:v>7.5334150346679257E-2</c:v>
                </c:pt>
                <c:pt idx="12">
                  <c:v>5.8263489918199587E-2</c:v>
                </c:pt>
                <c:pt idx="13">
                  <c:v>5.5930529673018897E-2</c:v>
                </c:pt>
                <c:pt idx="14">
                  <c:v>5.2980521267030276E-2</c:v>
                </c:pt>
                <c:pt idx="15">
                  <c:v>4.9565856900828174E-2</c:v>
                </c:pt>
                <c:pt idx="16">
                  <c:v>4.7212611886975168E-2</c:v>
                </c:pt>
                <c:pt idx="17">
                  <c:v>5.3815231594763605E-2</c:v>
                </c:pt>
                <c:pt idx="18">
                  <c:v>5.0920689522964822E-2</c:v>
                </c:pt>
                <c:pt idx="19">
                  <c:v>3.9658059114556068E-2</c:v>
                </c:pt>
                <c:pt idx="20">
                  <c:v>3.5545260242879531E-2</c:v>
                </c:pt>
                <c:pt idx="21">
                  <c:v>3.1949239643405139E-2</c:v>
                </c:pt>
                <c:pt idx="22">
                  <c:v>3.1085161533872939E-2</c:v>
                </c:pt>
                <c:pt idx="23">
                  <c:v>3.0869746134776162E-2</c:v>
                </c:pt>
                <c:pt idx="24">
                  <c:v>3.0589507509134996E-2</c:v>
                </c:pt>
                <c:pt idx="25">
                  <c:v>3.024444565694941E-2</c:v>
                </c:pt>
                <c:pt idx="26">
                  <c:v>2.9834560578219409E-2</c:v>
                </c:pt>
                <c:pt idx="27">
                  <c:v>2.9359852272944961E-2</c:v>
                </c:pt>
                <c:pt idx="28">
                  <c:v>2.882032074112614E-2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21F-4595-ABA0-6EA0E0405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46099471"/>
        <c:axId val="546104047"/>
      </c:barChart>
      <c:catAx>
        <c:axId val="5460994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en-US"/>
          </a:p>
        </c:txPr>
        <c:crossAx val="546104047"/>
        <c:crosses val="autoZero"/>
        <c:auto val="1"/>
        <c:lblAlgn val="ctr"/>
        <c:lblOffset val="100"/>
        <c:noMultiLvlLbl val="0"/>
      </c:catAx>
      <c:valAx>
        <c:axId val="546104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 Light" panose="020F0302020204030204" pitchFamily="34" charset="0"/>
                  <a:ea typeface="+mn-ea"/>
                  <a:cs typeface="Calibri Light" panose="020F0302020204030204" pitchFamily="34" charset="0"/>
                </a:defRPr>
              </a:pPr>
              <a:endParaRPr lang="en-US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en-US"/>
          </a:p>
        </c:txPr>
        <c:crossAx val="5460994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  <a:latin typeface="Calibri Light" panose="020F0302020204030204" pitchFamily="34" charset="0"/>
          <a:cs typeface="Calibri Light" panose="020F03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r>
              <a:rPr lang="en-US"/>
              <a:t>End Use Impacts by Bundle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1"/>
          <c:order val="0"/>
          <c:tx>
            <c:strRef>
              <c:f>'End Use Summary'!$C$17</c:f>
              <c:strCache>
                <c:ptCount val="1"/>
                <c:pt idx="0">
                  <c:v>Miscellaneous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Summary'!$D$17:$L$17</c:f>
              <c:numCache>
                <c:formatCode>#,##0.00;\-#,##0.00;\-;@</c:formatCode>
                <c:ptCount val="9"/>
                <c:pt idx="0">
                  <c:v>4.8920348144943018E-2</c:v>
                </c:pt>
                <c:pt idx="1">
                  <c:v>3.8139217696486652E-3</c:v>
                </c:pt>
                <c:pt idx="2">
                  <c:v>4.9979721457507906E-3</c:v>
                </c:pt>
                <c:pt idx="3">
                  <c:v>1.0769622445942527E-3</c:v>
                </c:pt>
                <c:pt idx="5">
                  <c:v>0.34186053853920123</c:v>
                </c:pt>
                <c:pt idx="6">
                  <c:v>0</c:v>
                </c:pt>
                <c:pt idx="7">
                  <c:v>5.857756835002035E-2</c:v>
                </c:pt>
                <c:pt idx="8">
                  <c:v>7.5276741891080426E-2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E4-4FEF-9F7F-51C78854FF8C}"/>
            </c:ext>
          </c:extLst>
        </c:ser>
        <c:ser>
          <c:idx val="10"/>
          <c:order val="1"/>
          <c:tx>
            <c:strRef>
              <c:f>'End Use Summary'!$C$16</c:f>
              <c:strCache>
                <c:ptCount val="1"/>
                <c:pt idx="0">
                  <c:v>Food Preparation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Summary'!$D$16:$L$16</c:f>
              <c:numCache>
                <c:formatCode>#,##0.00;\-#,##0.00;\-;@</c:formatCode>
                <c:ptCount val="9"/>
                <c:pt idx="0">
                  <c:v>7.2874164543299284E-3</c:v>
                </c:pt>
                <c:pt idx="1">
                  <c:v>1.0572582181120034E-3</c:v>
                </c:pt>
                <c:pt idx="2">
                  <c:v>4.6659794393211368E-6</c:v>
                </c:pt>
                <c:pt idx="3">
                  <c:v>1.2395153696908549E-5</c:v>
                </c:pt>
                <c:pt idx="5">
                  <c:v>4.8622241491395914E-2</c:v>
                </c:pt>
                <c:pt idx="6">
                  <c:v>1.5260240223588372E-3</c:v>
                </c:pt>
                <c:pt idx="7">
                  <c:v>1.0630683332755735E-6</c:v>
                </c:pt>
                <c:pt idx="8">
                  <c:v>8.2109305280077377E-5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E4-4FEF-9F7F-51C78854FF8C}"/>
            </c:ext>
          </c:extLst>
        </c:ser>
        <c:ser>
          <c:idx val="9"/>
          <c:order val="2"/>
          <c:tx>
            <c:v>Electronics</c:v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Lit>
              <c:ptCount val="9"/>
              <c:pt idx="0">
                <c:v>Peak A</c:v>
              </c:pt>
              <c:pt idx="1">
                <c:v>Peak B</c:v>
              </c:pt>
              <c:pt idx="2">
                <c:v>Peak C</c:v>
              </c:pt>
              <c:pt idx="3">
                <c:v>Peak D</c:v>
              </c:pt>
              <c:pt idx="4">
                <c:v> </c:v>
              </c:pt>
              <c:pt idx="5">
                <c:v>Other A</c:v>
              </c:pt>
              <c:pt idx="6">
                <c:v>Other B</c:v>
              </c:pt>
              <c:pt idx="7">
                <c:v>Other C</c:v>
              </c:pt>
              <c:pt idx="8">
                <c:v>Other D</c:v>
              </c:pt>
            </c:strLit>
          </c:cat>
          <c:val>
            <c:numRef>
              <c:f>{}</c:f>
            </c:numRef>
          </c:val>
          <c:extLst>
            <c:ext xmlns:c16="http://schemas.microsoft.com/office/drawing/2014/chart" uri="{C3380CC4-5D6E-409C-BE32-E72D297353CC}">
              <c16:uniqueId val="{00000002-38E4-4FEF-9F7F-51C78854FF8C}"/>
            </c:ext>
          </c:extLst>
        </c:ser>
        <c:ser>
          <c:idx val="8"/>
          <c:order val="3"/>
          <c:tx>
            <c:strRef>
              <c:f>'End Use Summary'!$C$14</c:f>
              <c:strCache>
                <c:ptCount val="1"/>
                <c:pt idx="0">
                  <c:v>Electronics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Summary'!$D$14:$L$14</c:f>
              <c:numCache>
                <c:formatCode>#,##0.00;\-#,##0.00;\-;@</c:formatCode>
                <c:ptCount val="9"/>
                <c:pt idx="0">
                  <c:v>0.14067408397844461</c:v>
                </c:pt>
                <c:pt idx="1">
                  <c:v>1.0269786207926055E-3</c:v>
                </c:pt>
                <c:pt idx="2">
                  <c:v>3.1855623836657371E-3</c:v>
                </c:pt>
                <c:pt idx="3">
                  <c:v>4.2342646852766244E-4</c:v>
                </c:pt>
                <c:pt idx="5">
                  <c:v>0.16698372222437022</c:v>
                </c:pt>
                <c:pt idx="6">
                  <c:v>1.0918975041508744E-2</c:v>
                </c:pt>
                <c:pt idx="7">
                  <c:v>8.3994371601388312E-2</c:v>
                </c:pt>
                <c:pt idx="8">
                  <c:v>1.2888416479233082E-2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8E4-4FEF-9F7F-51C78854FF8C}"/>
            </c:ext>
          </c:extLst>
        </c:ser>
        <c:ser>
          <c:idx val="7"/>
          <c:order val="4"/>
          <c:tx>
            <c:strRef>
              <c:f>'End Use Summary'!$C$13</c:f>
              <c:strCache>
                <c:ptCount val="1"/>
                <c:pt idx="0">
                  <c:v>Com Refrigeration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Summary'!$D$13:$L$13</c:f>
              <c:numCache>
                <c:formatCode>#,##0.00;\-#,##0.00;\-;@</c:formatCode>
                <c:ptCount val="9"/>
                <c:pt idx="0">
                  <c:v>3.0791892423681917E-2</c:v>
                </c:pt>
                <c:pt idx="1">
                  <c:v>1.217953971021251E-4</c:v>
                </c:pt>
                <c:pt idx="2">
                  <c:v>2.8622609857406188E-5</c:v>
                </c:pt>
                <c:pt idx="3">
                  <c:v>1.4285458636508035E-2</c:v>
                </c:pt>
                <c:pt idx="5">
                  <c:v>0.33449445781313314</c:v>
                </c:pt>
                <c:pt idx="6">
                  <c:v>1.3122163095135388E-2</c:v>
                </c:pt>
                <c:pt idx="7">
                  <c:v>4.8495698273716579E-3</c:v>
                </c:pt>
                <c:pt idx="8">
                  <c:v>7.7875449852671322E-2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E4-4FEF-9F7F-51C78854FF8C}"/>
            </c:ext>
          </c:extLst>
        </c:ser>
        <c:ser>
          <c:idx val="6"/>
          <c:order val="5"/>
          <c:tx>
            <c:strRef>
              <c:f>'End Use Summary'!$C$12</c:f>
              <c:strCache>
                <c:ptCount val="1"/>
                <c:pt idx="0">
                  <c:v>Res Appliances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Summary'!$D$12:$L$12</c:f>
              <c:numCache>
                <c:formatCode>#,##0.00;\-#,##0.00;\-;@</c:formatCode>
                <c:ptCount val="9"/>
                <c:pt idx="0">
                  <c:v>1.0769505523109655E-2</c:v>
                </c:pt>
                <c:pt idx="1">
                  <c:v>7.2598666326125997E-3</c:v>
                </c:pt>
                <c:pt idx="2">
                  <c:v>1.5759860878887297E-2</c:v>
                </c:pt>
                <c:pt idx="3">
                  <c:v>4.0044763575342361E-2</c:v>
                </c:pt>
                <c:pt idx="5">
                  <c:v>0.34244573369604359</c:v>
                </c:pt>
                <c:pt idx="6">
                  <c:v>0</c:v>
                </c:pt>
                <c:pt idx="7">
                  <c:v>4.6027218930089812E-2</c:v>
                </c:pt>
                <c:pt idx="8">
                  <c:v>0.71719375131694729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8E4-4FEF-9F7F-51C78854FF8C}"/>
            </c:ext>
          </c:extLst>
        </c:ser>
        <c:ser>
          <c:idx val="5"/>
          <c:order val="6"/>
          <c:tx>
            <c:strRef>
              <c:f>'End Use Summary'!$C$11</c:f>
              <c:strCache>
                <c:ptCount val="1"/>
                <c:pt idx="0">
                  <c:v>Exterior Lighting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Summary'!$D$11:$L$11</c:f>
              <c:numCache>
                <c:formatCode>#,##0.00;\-#,##0.00;\-;@</c:formatCode>
                <c:ptCount val="9"/>
                <c:pt idx="0">
                  <c:v>3.5658569378752787E-2</c:v>
                </c:pt>
                <c:pt idx="1">
                  <c:v>8.828170865880175E-2</c:v>
                </c:pt>
                <c:pt idx="2">
                  <c:v>2.0060621024561107E-3</c:v>
                </c:pt>
                <c:pt idx="3">
                  <c:v>1.8355045399900485E-2</c:v>
                </c:pt>
                <c:pt idx="5">
                  <c:v>0.17603786347897121</c:v>
                </c:pt>
                <c:pt idx="6">
                  <c:v>7.1698367081645578E-2</c:v>
                </c:pt>
                <c:pt idx="7">
                  <c:v>5.6353172134717393E-3</c:v>
                </c:pt>
                <c:pt idx="8">
                  <c:v>6.1078183019062586E-2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8E4-4FEF-9F7F-51C78854FF8C}"/>
            </c:ext>
          </c:extLst>
        </c:ser>
        <c:ser>
          <c:idx val="4"/>
          <c:order val="7"/>
          <c:tx>
            <c:strRef>
              <c:f>'End Use Summary'!$C$10</c:f>
              <c:strCache>
                <c:ptCount val="1"/>
                <c:pt idx="0">
                  <c:v>Interior Lighting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Summary'!$D$10:$L$10</c:f>
              <c:numCache>
                <c:formatCode>#,##0.00;\-#,##0.00;\-;@</c:formatCode>
                <c:ptCount val="9"/>
                <c:pt idx="0">
                  <c:v>8.2942269563076196E-2</c:v>
                </c:pt>
                <c:pt idx="1">
                  <c:v>0.6737595054634421</c:v>
                </c:pt>
                <c:pt idx="2">
                  <c:v>3.9491223337414262E-3</c:v>
                </c:pt>
                <c:pt idx="3">
                  <c:v>4.4678790845865131E-2</c:v>
                </c:pt>
                <c:pt idx="5">
                  <c:v>1.2358990805723937</c:v>
                </c:pt>
                <c:pt idx="6">
                  <c:v>0.15653163143592855</c:v>
                </c:pt>
                <c:pt idx="7">
                  <c:v>2.6362764260736644E-2</c:v>
                </c:pt>
                <c:pt idx="8">
                  <c:v>4.2212549272823766E-2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8E4-4FEF-9F7F-51C78854FF8C}"/>
            </c:ext>
          </c:extLst>
        </c:ser>
        <c:ser>
          <c:idx val="3"/>
          <c:order val="8"/>
          <c:tx>
            <c:strRef>
              <c:f>'End Use Summary'!$C$9</c:f>
              <c:strCache>
                <c:ptCount val="1"/>
                <c:pt idx="0">
                  <c:v>Water Heating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Summary'!$D$9:$L$9</c:f>
              <c:numCache>
                <c:formatCode>#,##0.00;\-#,##0.00;\-;@</c:formatCode>
                <c:ptCount val="9"/>
                <c:pt idx="0">
                  <c:v>4.2263382139398481E-2</c:v>
                </c:pt>
                <c:pt idx="1">
                  <c:v>5.0411410349649284E-3</c:v>
                </c:pt>
                <c:pt idx="2">
                  <c:v>4.1544274182690752E-3</c:v>
                </c:pt>
                <c:pt idx="3">
                  <c:v>7.521951015600028E-3</c:v>
                </c:pt>
                <c:pt idx="5">
                  <c:v>1.6127980182664479</c:v>
                </c:pt>
                <c:pt idx="6">
                  <c:v>1.4162567060793316E-3</c:v>
                </c:pt>
                <c:pt idx="7">
                  <c:v>1.9280402181142266E-2</c:v>
                </c:pt>
                <c:pt idx="8">
                  <c:v>0.10059851878946914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8E4-4FEF-9F7F-51C78854FF8C}"/>
            </c:ext>
          </c:extLst>
        </c:ser>
        <c:ser>
          <c:idx val="2"/>
          <c:order val="9"/>
          <c:tx>
            <c:strRef>
              <c:f>'End Use Summary'!$C$8</c:f>
              <c:strCache>
                <c:ptCount val="1"/>
                <c:pt idx="0">
                  <c:v>Ventilation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Summary'!$D$8:$L$8</c:f>
              <c:numCache>
                <c:formatCode>#,##0.00;\-#,##0.00;\-;@</c:formatCode>
                <c:ptCount val="9"/>
                <c:pt idx="0">
                  <c:v>0.19297391874245048</c:v>
                </c:pt>
                <c:pt idx="1">
                  <c:v>7.3567775407902738E-3</c:v>
                </c:pt>
                <c:pt idx="2">
                  <c:v>6.9509723663640265E-3</c:v>
                </c:pt>
                <c:pt idx="3">
                  <c:v>3.1363862157769214E-2</c:v>
                </c:pt>
                <c:pt idx="5">
                  <c:v>0.1843028690178784</c:v>
                </c:pt>
                <c:pt idx="6">
                  <c:v>1.0488600310712944E-2</c:v>
                </c:pt>
                <c:pt idx="7">
                  <c:v>1.4858862998201614E-2</c:v>
                </c:pt>
                <c:pt idx="8">
                  <c:v>3.9171994673121192E-2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8E4-4FEF-9F7F-51C78854FF8C}"/>
            </c:ext>
          </c:extLst>
        </c:ser>
        <c:ser>
          <c:idx val="0"/>
          <c:order val="10"/>
          <c:tx>
            <c:strRef>
              <c:f>'End Use Summary'!$C$7</c:f>
              <c:strCache>
                <c:ptCount val="1"/>
                <c:pt idx="0">
                  <c:v>Cooling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Summary'!$D$7:$L$7</c:f>
              <c:numCache>
                <c:formatCode>#,##0.00;\-#,##0.00;\-;@</c:formatCode>
                <c:ptCount val="9"/>
                <c:pt idx="0">
                  <c:v>2.2203338682685128</c:v>
                </c:pt>
                <c:pt idx="1">
                  <c:v>0.25263993796742495</c:v>
                </c:pt>
                <c:pt idx="2">
                  <c:v>3.4015995686815848E-2</c:v>
                </c:pt>
                <c:pt idx="3">
                  <c:v>0.69798652222871793</c:v>
                </c:pt>
                <c:pt idx="5">
                  <c:v>0.47764989234925359</c:v>
                </c:pt>
                <c:pt idx="6">
                  <c:v>1.1319939657319443E-3</c:v>
                </c:pt>
                <c:pt idx="7">
                  <c:v>4.435450093314651E-2</c:v>
                </c:pt>
                <c:pt idx="8">
                  <c:v>0.10824735020697641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8E4-4FEF-9F7F-51C78854F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0141727"/>
        <c:axId val="1799485055"/>
      </c:barChart>
      <c:catAx>
        <c:axId val="1970141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en-US"/>
          </a:p>
        </c:txPr>
        <c:crossAx val="1799485055"/>
        <c:crosses val="autoZero"/>
        <c:auto val="1"/>
        <c:lblAlgn val="ctr"/>
        <c:lblOffset val="100"/>
        <c:noMultiLvlLbl val="0"/>
      </c:catAx>
      <c:valAx>
        <c:axId val="17994850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r>
                  <a:rPr lang="en-US"/>
                  <a:t>2045 Cumulative Savings (GWh)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 Light" panose="020F0302020204030204" pitchFamily="34" charset="0"/>
                  <a:ea typeface="+mn-ea"/>
                  <a:cs typeface="Calibri Light" panose="020F0302020204030204" pitchFamily="34" charset="0"/>
                </a:defRPr>
              </a:pPr>
              <a:endParaRPr lang="en-US"/>
            </a:p>
          </c:txPr>
        </c:title>
        <c:numFmt formatCode="#,##0;\-#,##0;\-;@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en-US"/>
          </a:p>
        </c:txPr>
        <c:crossAx val="1970141727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  <a:latin typeface="Calibri Light" panose="020F0302020204030204" pitchFamily="34" charset="0"/>
          <a:cs typeface="Calibri Light" panose="020F03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8</xdr:col>
      <xdr:colOff>431800</xdr:colOff>
      <xdr:row>20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09C2AEC-65D3-49D1-A5DA-DDEAE29BC4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1</xdr:row>
      <xdr:rowOff>0</xdr:rowOff>
    </xdr:from>
    <xdr:to>
      <xdr:col>19</xdr:col>
      <xdr:colOff>203834</xdr:colOff>
      <xdr:row>20</xdr:row>
      <xdr:rowOff>38417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BDA7C0B-769A-43E2-856F-23DA75718D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96100" y="190500"/>
          <a:ext cx="7315834" cy="36579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</xdr:colOff>
      <xdr:row>3</xdr:row>
      <xdr:rowOff>71437</xdr:rowOff>
    </xdr:from>
    <xdr:to>
      <xdr:col>23</xdr:col>
      <xdr:colOff>342900</xdr:colOff>
      <xdr:row>23</xdr:row>
      <xdr:rowOff>109537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8D5F91C-6AF2-4CD2-B973-AA35F63B7959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AEG">
      <a:dk1>
        <a:sysClr val="windowText" lastClr="000000"/>
      </a:dk1>
      <a:lt1>
        <a:sysClr val="window" lastClr="FFFFFF"/>
      </a:lt1>
      <a:dk2>
        <a:srgbClr val="1C1D4D"/>
      </a:dk2>
      <a:lt2>
        <a:srgbClr val="E6E7E8"/>
      </a:lt2>
      <a:accent1>
        <a:srgbClr val="348490"/>
      </a:accent1>
      <a:accent2>
        <a:srgbClr val="00376C"/>
      </a:accent2>
      <a:accent3>
        <a:srgbClr val="990000"/>
      </a:accent3>
      <a:accent4>
        <a:srgbClr val="FFCC66"/>
      </a:accent4>
      <a:accent5>
        <a:srgbClr val="FF7F00"/>
      </a:accent5>
      <a:accent6>
        <a:srgbClr val="A5C0B8"/>
      </a:accent6>
      <a:hlink>
        <a:srgbClr val="348490"/>
      </a:hlink>
      <a:folHlink>
        <a:srgbClr val="7F7F7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B69BC-5DB0-465C-B48B-5225E6026B9A}">
  <sheetPr codeName="Sheet12"/>
  <dimension ref="B23:AG155"/>
  <sheetViews>
    <sheetView tabSelected="1" topLeftCell="Q83" zoomScale="75" zoomScaleNormal="75" workbookViewId="0">
      <selection activeCell="AG133" sqref="AG133"/>
    </sheetView>
  </sheetViews>
  <sheetFormatPr defaultRowHeight="15" x14ac:dyDescent="0.25"/>
  <cols>
    <col min="1" max="1" width="3.28515625" customWidth="1"/>
    <col min="2" max="2" width="25.5703125" customWidth="1"/>
    <col min="3" max="32" width="10.7109375" customWidth="1"/>
    <col min="33" max="33" width="16.5703125" bestFit="1" customWidth="1"/>
  </cols>
  <sheetData>
    <row r="23" spans="2:31" x14ac:dyDescent="0.25">
      <c r="B23" s="1" t="s">
        <v>9</v>
      </c>
    </row>
    <row r="24" spans="2:31" x14ac:dyDescent="0.25">
      <c r="B24" s="2" t="s">
        <v>0</v>
      </c>
      <c r="C24" s="3">
        <v>2022</v>
      </c>
      <c r="D24" s="3">
        <f>C24+1</f>
        <v>2023</v>
      </c>
      <c r="E24" s="3">
        <f t="shared" ref="E24:AE24" si="0">D24+1</f>
        <v>2024</v>
      </c>
      <c r="F24" s="3">
        <f t="shared" si="0"/>
        <v>2025</v>
      </c>
      <c r="G24" s="3">
        <f t="shared" si="0"/>
        <v>2026</v>
      </c>
      <c r="H24" s="3">
        <f t="shared" si="0"/>
        <v>2027</v>
      </c>
      <c r="I24" s="3">
        <f t="shared" si="0"/>
        <v>2028</v>
      </c>
      <c r="J24" s="3">
        <f t="shared" si="0"/>
        <v>2029</v>
      </c>
      <c r="K24" s="3">
        <f t="shared" si="0"/>
        <v>2030</v>
      </c>
      <c r="L24" s="3">
        <f t="shared" si="0"/>
        <v>2031</v>
      </c>
      <c r="M24" s="3">
        <f t="shared" si="0"/>
        <v>2032</v>
      </c>
      <c r="N24" s="3">
        <f t="shared" si="0"/>
        <v>2033</v>
      </c>
      <c r="O24" s="3">
        <f t="shared" si="0"/>
        <v>2034</v>
      </c>
      <c r="P24" s="3">
        <f t="shared" si="0"/>
        <v>2035</v>
      </c>
      <c r="Q24" s="3">
        <f t="shared" si="0"/>
        <v>2036</v>
      </c>
      <c r="R24" s="3">
        <f t="shared" si="0"/>
        <v>2037</v>
      </c>
      <c r="S24" s="3">
        <f t="shared" si="0"/>
        <v>2038</v>
      </c>
      <c r="T24" s="3">
        <f t="shared" si="0"/>
        <v>2039</v>
      </c>
      <c r="U24" s="3">
        <f t="shared" si="0"/>
        <v>2040</v>
      </c>
      <c r="V24" s="3">
        <f t="shared" si="0"/>
        <v>2041</v>
      </c>
      <c r="W24" s="3">
        <f t="shared" si="0"/>
        <v>2042</v>
      </c>
      <c r="X24" s="3">
        <f t="shared" si="0"/>
        <v>2043</v>
      </c>
      <c r="Y24" s="3">
        <f t="shared" si="0"/>
        <v>2044</v>
      </c>
      <c r="Z24" s="3">
        <f t="shared" si="0"/>
        <v>2045</v>
      </c>
      <c r="AA24" s="3">
        <f t="shared" si="0"/>
        <v>2046</v>
      </c>
      <c r="AB24" s="3">
        <f t="shared" si="0"/>
        <v>2047</v>
      </c>
      <c r="AC24" s="3">
        <f t="shared" si="0"/>
        <v>2048</v>
      </c>
      <c r="AD24" s="3">
        <f t="shared" si="0"/>
        <v>2049</v>
      </c>
      <c r="AE24" s="3">
        <f t="shared" si="0"/>
        <v>2050</v>
      </c>
    </row>
    <row r="25" spans="2:31" x14ac:dyDescent="0.25">
      <c r="B25" s="4" t="s">
        <v>1</v>
      </c>
      <c r="C25" s="5">
        <v>7.3625023185206737E-2</v>
      </c>
      <c r="D25" s="5">
        <v>8.6384233208861433E-2</v>
      </c>
      <c r="E25" s="5">
        <v>0.10096311556507054</v>
      </c>
      <c r="F25" s="5">
        <v>0.11722170745782987</v>
      </c>
      <c r="G25" s="5">
        <v>0.12914761105785172</v>
      </c>
      <c r="H25" s="5">
        <v>0.14168498808215355</v>
      </c>
      <c r="I25" s="5">
        <v>0.15560392207611701</v>
      </c>
      <c r="J25" s="5">
        <v>0.15832833266360441</v>
      </c>
      <c r="K25" s="5">
        <v>0.16047998675308042</v>
      </c>
      <c r="L25" s="5">
        <v>0.16786983982298043</v>
      </c>
      <c r="M25" s="5">
        <v>0.16159355268185066</v>
      </c>
      <c r="N25" s="5">
        <v>0.16032318416090049</v>
      </c>
      <c r="O25" s="5">
        <v>0.13940363358291183</v>
      </c>
      <c r="P25" s="5">
        <v>0.12222400681142839</v>
      </c>
      <c r="Q25" s="5">
        <v>0.12315676194904118</v>
      </c>
      <c r="R25" s="5">
        <v>0.11999945463275968</v>
      </c>
      <c r="S25" s="5">
        <v>0.11983346244747557</v>
      </c>
      <c r="T25" s="5">
        <v>0.13413396071859282</v>
      </c>
      <c r="U25" s="5">
        <v>0.12868652059166849</v>
      </c>
      <c r="V25" s="5">
        <v>9.6155032496979917E-2</v>
      </c>
      <c r="W25" s="5">
        <v>8.2000753749267963E-2</v>
      </c>
      <c r="X25" s="5">
        <v>7.5139877647673867E-2</v>
      </c>
      <c r="Y25" s="5">
        <v>6.6320116997237236E-2</v>
      </c>
      <c r="Z25" s="5">
        <v>6.5825602037873521E-2</v>
      </c>
      <c r="AA25" s="5">
        <v>6.5162814427621479E-2</v>
      </c>
      <c r="AB25" s="5">
        <v>6.4331754166481236E-2</v>
      </c>
      <c r="AC25" s="5">
        <v>6.3332421254452681E-2</v>
      </c>
      <c r="AD25" s="5">
        <v>6.2164815691535938E-2</v>
      </c>
      <c r="AE25" s="5">
        <v>6.0828937477730924E-2</v>
      </c>
    </row>
    <row r="26" spans="2:31" x14ac:dyDescent="0.25">
      <c r="B26" s="4" t="s">
        <v>2</v>
      </c>
      <c r="C26" s="5">
        <v>0.17392104312769549</v>
      </c>
      <c r="D26" s="5">
        <v>0.20450558423874535</v>
      </c>
      <c r="E26" s="5">
        <v>0.23644610848927836</v>
      </c>
      <c r="F26" s="5">
        <v>0.27395845875573599</v>
      </c>
      <c r="G26" s="5">
        <v>0.26854721424671379</v>
      </c>
      <c r="H26" s="5">
        <v>0.25627643185461579</v>
      </c>
      <c r="I26" s="5">
        <v>0.27481101799626223</v>
      </c>
      <c r="J26" s="5">
        <v>0.29898186450323899</v>
      </c>
      <c r="K26" s="5">
        <v>0.31182880988510142</v>
      </c>
      <c r="L26" s="5">
        <v>0.3181044905824818</v>
      </c>
      <c r="M26" s="5">
        <v>0.31641863516488178</v>
      </c>
      <c r="N26" s="5">
        <v>0.31755513397666607</v>
      </c>
      <c r="O26" s="5">
        <v>0.26285356524988712</v>
      </c>
      <c r="P26" s="5">
        <v>0.25632635768453721</v>
      </c>
      <c r="Q26" s="5">
        <v>0.24842474044124072</v>
      </c>
      <c r="R26" s="5">
        <v>0.23095359675192928</v>
      </c>
      <c r="S26" s="5">
        <v>0.22490978609941048</v>
      </c>
      <c r="T26" s="5">
        <v>0.22478746191584395</v>
      </c>
      <c r="U26" s="5">
        <v>0.23078335333908004</v>
      </c>
      <c r="V26" s="5">
        <v>0.2166046439132569</v>
      </c>
      <c r="W26" s="5">
        <v>0.19331314963005028</v>
      </c>
      <c r="X26" s="5">
        <v>0.18494689087970168</v>
      </c>
      <c r="Y26" s="5">
        <v>0.16563383977117369</v>
      </c>
      <c r="Z26" s="5">
        <v>0.16484430679273604</v>
      </c>
      <c r="AA26" s="5">
        <v>0.1637787665622665</v>
      </c>
      <c r="AB26" s="5">
        <v>0.16243721907976497</v>
      </c>
      <c r="AC26" s="5">
        <v>0.16081966434523171</v>
      </c>
      <c r="AD26" s="5">
        <v>0.15892610235866594</v>
      </c>
      <c r="AE26" s="5">
        <v>0.15675653312006874</v>
      </c>
    </row>
    <row r="27" spans="2:31" x14ac:dyDescent="0.25">
      <c r="B27" s="4" t="s">
        <v>3</v>
      </c>
      <c r="C27" s="5">
        <v>6.8277697432100506E-2</v>
      </c>
      <c r="D27" s="5">
        <v>6.8500862081541158E-2</v>
      </c>
      <c r="E27" s="5">
        <v>7.1837957396162028E-2</v>
      </c>
      <c r="F27" s="5">
        <v>6.9339881552038282E-2</v>
      </c>
      <c r="G27" s="5">
        <v>5.1126462307311181E-2</v>
      </c>
      <c r="H27" s="5">
        <v>4.0488434143564213E-2</v>
      </c>
      <c r="I27" s="5">
        <v>3.7455480831290487E-2</v>
      </c>
      <c r="J27" s="5">
        <v>3.5301951854835499E-2</v>
      </c>
      <c r="K27" s="5">
        <v>3.1440824328515443E-2</v>
      </c>
      <c r="L27" s="5">
        <v>3.0878682780353137E-2</v>
      </c>
      <c r="M27" s="5">
        <v>3.0288880644439537E-2</v>
      </c>
      <c r="N27" s="5">
        <v>3.1601779925389581E-2</v>
      </c>
      <c r="O27" s="5">
        <v>3.3232147777052461E-2</v>
      </c>
      <c r="P27" s="5">
        <v>2.9834409018363515E-2</v>
      </c>
      <c r="Q27" s="5">
        <v>3.2010526120157458E-2</v>
      </c>
      <c r="R27" s="5">
        <v>3.132718054703202E-2</v>
      </c>
      <c r="S27" s="5">
        <v>2.8264153124268797E-2</v>
      </c>
      <c r="T27" s="5">
        <v>3.0762207196158353E-2</v>
      </c>
      <c r="U27" s="5">
        <v>2.7335903771582192E-2</v>
      </c>
      <c r="V27" s="5">
        <v>1.8448694127304408E-2</v>
      </c>
      <c r="W27" s="5">
        <v>1.6915137306963559E-2</v>
      </c>
      <c r="X27" s="5">
        <v>1.8486723730602287E-2</v>
      </c>
      <c r="Y27" s="5">
        <v>1.7179941377988062E-2</v>
      </c>
      <c r="Z27" s="5">
        <v>1.7149449755750758E-2</v>
      </c>
      <c r="AA27" s="5">
        <v>1.708909229080317E-2</v>
      </c>
      <c r="AB27" s="5">
        <v>1.6998868983145232E-2</v>
      </c>
      <c r="AC27" s="5">
        <v>1.6878779832777011E-2</v>
      </c>
      <c r="AD27" s="5">
        <v>1.6728824839698456E-2</v>
      </c>
      <c r="AE27" s="5">
        <v>1.6549004003909601E-2</v>
      </c>
    </row>
    <row r="28" spans="2:31" x14ac:dyDescent="0.25">
      <c r="B28" s="4" t="s">
        <v>5</v>
      </c>
      <c r="C28" s="5">
        <v>3.6392388253194644E-2</v>
      </c>
      <c r="D28" s="5">
        <v>3.4652592295346667E-2</v>
      </c>
      <c r="E28" s="5">
        <v>3.4007769173878849E-2</v>
      </c>
      <c r="F28" s="5">
        <v>2.9536558119122723E-2</v>
      </c>
      <c r="G28" s="5">
        <v>1.2484866615827371E-2</v>
      </c>
      <c r="H28" s="5">
        <v>5.6766424012252683E-3</v>
      </c>
      <c r="I28" s="5">
        <v>5.4934320506512821E-3</v>
      </c>
      <c r="J28" s="5">
        <v>5.016053903185322E-3</v>
      </c>
      <c r="K28" s="5">
        <v>4.6340132225475257E-3</v>
      </c>
      <c r="L28" s="5">
        <v>4.7321978745226458E-3</v>
      </c>
      <c r="M28" s="5">
        <v>3.9357495811922615E-3</v>
      </c>
      <c r="N28" s="5">
        <v>2.7593644939839278E-3</v>
      </c>
      <c r="O28" s="5">
        <v>2.0884231081625634E-3</v>
      </c>
      <c r="P28" s="5">
        <v>1.995689372499769E-3</v>
      </c>
      <c r="Q28" s="5">
        <v>1.9744223842744668E-3</v>
      </c>
      <c r="R28" s="5">
        <v>1.9588034563352862E-3</v>
      </c>
      <c r="S28" s="5">
        <v>4.3233988272768512E-3</v>
      </c>
      <c r="T28" s="5">
        <v>4.314501537442411E-3</v>
      </c>
      <c r="U28" s="5">
        <v>4.0933970421642664E-3</v>
      </c>
      <c r="V28" s="5">
        <v>2.499120548868057E-3</v>
      </c>
      <c r="W28" s="5">
        <v>2.3555019028349807E-3</v>
      </c>
      <c r="X28" s="5">
        <v>2.2897121044611972E-3</v>
      </c>
      <c r="Y28" s="5">
        <v>5.6121265886306324E-4</v>
      </c>
      <c r="Z28" s="5">
        <v>5.6033714838139262E-4</v>
      </c>
      <c r="AA28" s="5">
        <v>5.5910146174070698E-4</v>
      </c>
      <c r="AB28" s="5">
        <v>5.5750559894100641E-4</v>
      </c>
      <c r="AC28" s="5">
        <v>5.5554955998229102E-4</v>
      </c>
      <c r="AD28" s="5">
        <v>5.5323334486456061E-4</v>
      </c>
      <c r="AE28" s="5">
        <v>5.505569535878156E-4</v>
      </c>
    </row>
    <row r="29" spans="2:31" x14ac:dyDescent="0.25">
      <c r="B29" s="4" t="s">
        <v>4</v>
      </c>
      <c r="C29" s="5">
        <v>2.0498132746336124E-3</v>
      </c>
      <c r="D29" s="5">
        <v>2.3463095024542132E-3</v>
      </c>
      <c r="E29" s="5">
        <v>2.6470582981442553E-3</v>
      </c>
      <c r="F29" s="5">
        <v>2.9809195396941707E-3</v>
      </c>
      <c r="G29" s="5">
        <v>3.2567236836729078E-3</v>
      </c>
      <c r="H29" s="5">
        <v>3.5247255540668807E-3</v>
      </c>
      <c r="I29" s="5">
        <v>3.7770511019390948E-3</v>
      </c>
      <c r="J29" s="5">
        <v>3.9651994751830179E-3</v>
      </c>
      <c r="K29" s="5">
        <v>4.1094585807528077E-3</v>
      </c>
      <c r="L29" s="5">
        <v>4.2918610823125805E-3</v>
      </c>
      <c r="M29" s="5">
        <v>4.4236980974488201E-3</v>
      </c>
      <c r="N29" s="5">
        <v>4.5568107348808347E-3</v>
      </c>
      <c r="O29" s="5">
        <v>4.6041436094685822E-3</v>
      </c>
      <c r="P29" s="5">
        <v>4.5594697552533026E-3</v>
      </c>
      <c r="Q29" s="5">
        <v>4.5461026909554472E-3</v>
      </c>
      <c r="R29" s="5">
        <v>4.5394678675192346E-3</v>
      </c>
      <c r="S29" s="5">
        <v>4.5414776347552826E-3</v>
      </c>
      <c r="T29" s="5">
        <v>4.5291462543477958E-3</v>
      </c>
      <c r="U29" s="5">
        <v>4.327828816512112E-3</v>
      </c>
      <c r="V29" s="5">
        <v>1.9105586304068553E-3</v>
      </c>
      <c r="W29" s="5">
        <v>1.4504338764046827E-3</v>
      </c>
      <c r="X29" s="5">
        <v>1.431556418736264E-3</v>
      </c>
      <c r="Y29" s="5">
        <v>1.4139243093048847E-3</v>
      </c>
      <c r="Z29" s="5">
        <v>1.4025231451286263E-3</v>
      </c>
      <c r="AA29" s="5">
        <v>1.3855852122375521E-3</v>
      </c>
      <c r="AB29" s="5">
        <v>1.363110510631662E-3</v>
      </c>
      <c r="AC29" s="5">
        <v>1.3350990403109561E-3</v>
      </c>
      <c r="AD29" s="5">
        <v>1.3015508012754347E-3</v>
      </c>
      <c r="AE29" s="5">
        <v>1.2624657935250967E-3</v>
      </c>
    </row>
    <row r="30" spans="2:31" x14ac:dyDescent="0.25">
      <c r="B30" s="4" t="s">
        <v>7</v>
      </c>
      <c r="C30" s="5">
        <v>1.3336302209282974E-2</v>
      </c>
      <c r="D30" s="5">
        <v>1.5161248346769381E-2</v>
      </c>
      <c r="E30" s="5">
        <v>1.6806895975443346E-2</v>
      </c>
      <c r="F30" s="5">
        <v>1.7888322961846868E-2</v>
      </c>
      <c r="G30" s="5">
        <v>1.9082364475249948E-2</v>
      </c>
      <c r="H30" s="5">
        <v>2.0509863032185223E-2</v>
      </c>
      <c r="I30" s="5">
        <v>2.1458079088296503E-2</v>
      </c>
      <c r="J30" s="5">
        <v>2.209863408088503E-2</v>
      </c>
      <c r="K30" s="5">
        <v>2.1695996919827477E-2</v>
      </c>
      <c r="L30" s="5">
        <v>2.1625587317581331E-2</v>
      </c>
      <c r="M30" s="5">
        <v>2.1213921891015206E-2</v>
      </c>
      <c r="N30" s="5">
        <v>1.4807428867201749E-2</v>
      </c>
      <c r="O30" s="5">
        <v>1.4308113267187368E-2</v>
      </c>
      <c r="P30" s="5">
        <v>1.463024374435027E-2</v>
      </c>
      <c r="Q30" s="5">
        <v>1.4719668495299819E-2</v>
      </c>
      <c r="R30" s="5">
        <v>1.4249002255929046E-2</v>
      </c>
      <c r="S30" s="5">
        <v>1.4164516786835101E-2</v>
      </c>
      <c r="T30" s="5">
        <v>1.407161218709913E-2</v>
      </c>
      <c r="U30" s="5">
        <v>1.3677353079274826E-2</v>
      </c>
      <c r="V30" s="5">
        <v>5.3033094819401327E-3</v>
      </c>
      <c r="W30" s="5">
        <v>3.5749926526121635E-3</v>
      </c>
      <c r="X30" s="5">
        <v>3.5281981739343129E-3</v>
      </c>
      <c r="Y30" s="5">
        <v>3.3763565769888942E-3</v>
      </c>
      <c r="Z30" s="5">
        <v>3.3549754412103491E-3</v>
      </c>
      <c r="AA30" s="5">
        <v>3.3231277531654271E-3</v>
      </c>
      <c r="AB30" s="5">
        <v>3.2808135128541281E-3</v>
      </c>
      <c r="AC30" s="5">
        <v>3.2280327202764518E-3</v>
      </c>
      <c r="AD30" s="5">
        <v>3.164785375432399E-3</v>
      </c>
      <c r="AE30" s="5">
        <v>3.0910714783219688E-3</v>
      </c>
    </row>
    <row r="31" spans="2:31" x14ac:dyDescent="0.25">
      <c r="B31" s="4" t="s">
        <v>6</v>
      </c>
      <c r="C31" s="5">
        <v>3.5476562240626452E-2</v>
      </c>
      <c r="D31" s="5">
        <v>4.1736183468765252E-2</v>
      </c>
      <c r="E31" s="5">
        <v>4.7846049976833033E-2</v>
      </c>
      <c r="F31" s="5">
        <v>5.3893833540904039E-2</v>
      </c>
      <c r="G31" s="5">
        <v>5.9346230435317428E-2</v>
      </c>
      <c r="H31" s="5">
        <v>6.4573405641633691E-2</v>
      </c>
      <c r="I31" s="5">
        <v>6.9436373483915334E-2</v>
      </c>
      <c r="J31" s="5">
        <v>7.3678414566636943E-2</v>
      </c>
      <c r="K31" s="5">
        <v>7.3578776066303059E-2</v>
      </c>
      <c r="L31" s="5">
        <v>7.2850246722658524E-2</v>
      </c>
      <c r="M31" s="5">
        <v>7.223898768062692E-2</v>
      </c>
      <c r="N31" s="5">
        <v>6.6298486132892742E-2</v>
      </c>
      <c r="O31" s="5">
        <v>3.4050399445628175E-2</v>
      </c>
      <c r="P31" s="5">
        <v>3.1752461035035623E-2</v>
      </c>
      <c r="Q31" s="5">
        <v>3.1800465661417254E-2</v>
      </c>
      <c r="R31" s="5">
        <v>3.1599817088746186E-2</v>
      </c>
      <c r="S31" s="5">
        <v>3.163123107852879E-2</v>
      </c>
      <c r="T31" s="5">
        <v>3.2090354297949035E-2</v>
      </c>
      <c r="U31" s="5">
        <v>3.0475374203130356E-2</v>
      </c>
      <c r="V31" s="5">
        <v>2.1323658574803915E-2</v>
      </c>
      <c r="W31" s="5">
        <v>1.9264617004301141E-2</v>
      </c>
      <c r="X31" s="5">
        <v>1.8864999918608863E-2</v>
      </c>
      <c r="Y31" s="5">
        <v>1.8454534209725246E-2</v>
      </c>
      <c r="Z31" s="5">
        <v>1.8393414980008491E-2</v>
      </c>
      <c r="AA31" s="5">
        <v>1.8305206687460756E-2</v>
      </c>
      <c r="AB31" s="5">
        <v>1.8189909332082064E-2</v>
      </c>
      <c r="AC31" s="5">
        <v>1.8047522913872353E-2</v>
      </c>
      <c r="AD31" s="5">
        <v>1.7878047432831654E-2</v>
      </c>
      <c r="AE31" s="5">
        <v>1.7681482888960008E-2</v>
      </c>
    </row>
    <row r="32" spans="2:31" x14ac:dyDescent="0.25">
      <c r="B32" s="4" t="s">
        <v>8</v>
      </c>
      <c r="C32" s="5">
        <v>2.8617644165219426E-2</v>
      </c>
      <c r="D32" s="5">
        <v>3.4355019744772577E-2</v>
      </c>
      <c r="E32" s="5">
        <v>4.377711915601664E-2</v>
      </c>
      <c r="F32" s="5">
        <v>5.0097226167468312E-2</v>
      </c>
      <c r="G32" s="5">
        <v>5.6092817632708049E-2</v>
      </c>
      <c r="H32" s="5">
        <v>6.2928226535132442E-2</v>
      </c>
      <c r="I32" s="5">
        <v>6.743080417079636E-2</v>
      </c>
      <c r="J32" s="5">
        <v>7.3795932822499424E-2</v>
      </c>
      <c r="K32" s="5">
        <v>7.4168672011315773E-2</v>
      </c>
      <c r="L32" s="5">
        <v>7.5771320083710167E-2</v>
      </c>
      <c r="M32" s="5">
        <v>7.6481705014436616E-2</v>
      </c>
      <c r="N32" s="5">
        <v>7.5334150346679257E-2</v>
      </c>
      <c r="O32" s="5">
        <v>5.8263489918199587E-2</v>
      </c>
      <c r="P32" s="5">
        <v>5.5930529673018897E-2</v>
      </c>
      <c r="Q32" s="5">
        <v>5.2980521267030276E-2</v>
      </c>
      <c r="R32" s="5">
        <v>4.9565856900828174E-2</v>
      </c>
      <c r="S32" s="5">
        <v>4.7212611886975168E-2</v>
      </c>
      <c r="T32" s="5">
        <v>5.3815231594763605E-2</v>
      </c>
      <c r="U32" s="5">
        <v>5.0920689522964822E-2</v>
      </c>
      <c r="V32" s="5">
        <v>3.9658059114556068E-2</v>
      </c>
      <c r="W32" s="5">
        <v>3.5545260242879531E-2</v>
      </c>
      <c r="X32" s="5">
        <v>3.1949239643405139E-2</v>
      </c>
      <c r="Y32" s="5">
        <v>3.1085161533872939E-2</v>
      </c>
      <c r="Z32" s="5">
        <v>3.0869746134776162E-2</v>
      </c>
      <c r="AA32" s="5">
        <v>3.0589507509134996E-2</v>
      </c>
      <c r="AB32" s="5">
        <v>3.024444565694941E-2</v>
      </c>
      <c r="AC32" s="5">
        <v>2.9834560578219409E-2</v>
      </c>
      <c r="AD32" s="5">
        <v>2.9359852272944961E-2</v>
      </c>
      <c r="AE32" s="5">
        <v>2.882032074112614E-2</v>
      </c>
    </row>
    <row r="33" spans="2:31" x14ac:dyDescent="0.25">
      <c r="B33" s="6" t="s">
        <v>13</v>
      </c>
      <c r="C33" s="7">
        <f t="shared" ref="C33:AE33" si="1">SUM(C25:C32)</f>
        <v>0.43169647388795979</v>
      </c>
      <c r="D33" s="7">
        <f t="shared" si="1"/>
        <v>0.48764203288725605</v>
      </c>
      <c r="E33" s="7">
        <f t="shared" si="1"/>
        <v>0.55433207403082707</v>
      </c>
      <c r="F33" s="7">
        <f t="shared" si="1"/>
        <v>0.61491690809464017</v>
      </c>
      <c r="G33" s="7">
        <f t="shared" si="1"/>
        <v>0.59908429045465239</v>
      </c>
      <c r="H33" s="7">
        <f t="shared" si="1"/>
        <v>0.59566271724457709</v>
      </c>
      <c r="I33" s="7">
        <f t="shared" si="1"/>
        <v>0.63546616079926832</v>
      </c>
      <c r="J33" s="7">
        <f t="shared" si="1"/>
        <v>0.67116638387006866</v>
      </c>
      <c r="K33" s="7">
        <f t="shared" si="1"/>
        <v>0.68193653776744401</v>
      </c>
      <c r="L33" s="7">
        <f t="shared" si="1"/>
        <v>0.69612422626660053</v>
      </c>
      <c r="M33" s="7">
        <f t="shared" si="1"/>
        <v>0.68659513075589174</v>
      </c>
      <c r="N33" s="7">
        <f t="shared" si="1"/>
        <v>0.67323633863859456</v>
      </c>
      <c r="O33" s="7">
        <f t="shared" si="1"/>
        <v>0.54880391595849776</v>
      </c>
      <c r="P33" s="7">
        <f t="shared" si="1"/>
        <v>0.51725316709448699</v>
      </c>
      <c r="Q33" s="7">
        <f t="shared" si="1"/>
        <v>0.50961320900941665</v>
      </c>
      <c r="R33" s="7">
        <f t="shared" si="1"/>
        <v>0.48419317950107899</v>
      </c>
      <c r="S33" s="7">
        <f t="shared" si="1"/>
        <v>0.47488063788552598</v>
      </c>
      <c r="T33" s="7">
        <f t="shared" si="1"/>
        <v>0.49850447570219708</v>
      </c>
      <c r="U33" s="7">
        <f t="shared" si="1"/>
        <v>0.49030042036637705</v>
      </c>
      <c r="V33" s="7">
        <f t="shared" si="1"/>
        <v>0.40190307688811627</v>
      </c>
      <c r="W33" s="7">
        <f t="shared" si="1"/>
        <v>0.35441984636531432</v>
      </c>
      <c r="X33" s="7">
        <f t="shared" si="1"/>
        <v>0.33663719851712359</v>
      </c>
      <c r="Y33" s="7">
        <f t="shared" si="1"/>
        <v>0.30402508743515394</v>
      </c>
      <c r="Z33" s="7">
        <f t="shared" si="1"/>
        <v>0.30240035543586535</v>
      </c>
      <c r="AA33" s="7">
        <f t="shared" si="1"/>
        <v>0.30019320190443055</v>
      </c>
      <c r="AB33" s="7">
        <f t="shared" si="1"/>
        <v>0.2974036268408497</v>
      </c>
      <c r="AC33" s="7">
        <f t="shared" si="1"/>
        <v>0.29403163024512285</v>
      </c>
      <c r="AD33" s="7">
        <f t="shared" si="1"/>
        <v>0.29007721211724935</v>
      </c>
      <c r="AE33" s="7">
        <f t="shared" si="1"/>
        <v>0.28554037245723024</v>
      </c>
    </row>
    <row r="36" spans="2:31" x14ac:dyDescent="0.25">
      <c r="B36" s="1" t="s">
        <v>10</v>
      </c>
    </row>
    <row r="37" spans="2:31" x14ac:dyDescent="0.25">
      <c r="B37" s="2" t="str">
        <f t="shared" ref="B37:B46" si="2">B24</f>
        <v>Bundle</v>
      </c>
      <c r="C37" s="3">
        <f t="shared" ref="C37:AE37" si="3">C$24</f>
        <v>2022</v>
      </c>
      <c r="D37" s="3">
        <f t="shared" si="3"/>
        <v>2023</v>
      </c>
      <c r="E37" s="3">
        <f t="shared" si="3"/>
        <v>2024</v>
      </c>
      <c r="F37" s="3">
        <f t="shared" si="3"/>
        <v>2025</v>
      </c>
      <c r="G37" s="3">
        <f t="shared" si="3"/>
        <v>2026</v>
      </c>
      <c r="H37" s="3">
        <f t="shared" si="3"/>
        <v>2027</v>
      </c>
      <c r="I37" s="3">
        <f t="shared" si="3"/>
        <v>2028</v>
      </c>
      <c r="J37" s="3">
        <f t="shared" si="3"/>
        <v>2029</v>
      </c>
      <c r="K37" s="3">
        <f t="shared" si="3"/>
        <v>2030</v>
      </c>
      <c r="L37" s="3">
        <f t="shared" si="3"/>
        <v>2031</v>
      </c>
      <c r="M37" s="3">
        <f t="shared" si="3"/>
        <v>2032</v>
      </c>
      <c r="N37" s="3">
        <f t="shared" si="3"/>
        <v>2033</v>
      </c>
      <c r="O37" s="3">
        <f t="shared" si="3"/>
        <v>2034</v>
      </c>
      <c r="P37" s="3">
        <f t="shared" si="3"/>
        <v>2035</v>
      </c>
      <c r="Q37" s="3">
        <f t="shared" si="3"/>
        <v>2036</v>
      </c>
      <c r="R37" s="3">
        <f t="shared" si="3"/>
        <v>2037</v>
      </c>
      <c r="S37" s="3">
        <f t="shared" si="3"/>
        <v>2038</v>
      </c>
      <c r="T37" s="3">
        <f t="shared" si="3"/>
        <v>2039</v>
      </c>
      <c r="U37" s="3">
        <f t="shared" si="3"/>
        <v>2040</v>
      </c>
      <c r="V37" s="3">
        <f t="shared" si="3"/>
        <v>2041</v>
      </c>
      <c r="W37" s="3">
        <f t="shared" si="3"/>
        <v>2042</v>
      </c>
      <c r="X37" s="3">
        <f t="shared" si="3"/>
        <v>2043</v>
      </c>
      <c r="Y37" s="3">
        <f t="shared" si="3"/>
        <v>2044</v>
      </c>
      <c r="Z37" s="3">
        <f t="shared" si="3"/>
        <v>2045</v>
      </c>
      <c r="AA37" s="3">
        <f t="shared" si="3"/>
        <v>2046</v>
      </c>
      <c r="AB37" s="3">
        <f t="shared" si="3"/>
        <v>2047</v>
      </c>
      <c r="AC37" s="3">
        <f t="shared" si="3"/>
        <v>2048</v>
      </c>
      <c r="AD37" s="3">
        <f t="shared" si="3"/>
        <v>2049</v>
      </c>
      <c r="AE37" s="3">
        <f t="shared" si="3"/>
        <v>2050</v>
      </c>
    </row>
    <row r="38" spans="2:31" x14ac:dyDescent="0.25">
      <c r="B38" s="4" t="str">
        <f t="shared" si="2"/>
        <v>Peak_A</v>
      </c>
      <c r="C38" s="8">
        <f>SUM($C25:C25)</f>
        <v>7.3625023185206737E-2</v>
      </c>
      <c r="D38" s="8">
        <f>SUM($C25:D25)</f>
        <v>0.16000925639406816</v>
      </c>
      <c r="E38" s="8">
        <f>SUM($C25:E25)</f>
        <v>0.26097237195913869</v>
      </c>
      <c r="F38" s="8">
        <f>SUM($C25:F25)</f>
        <v>0.37819407941696859</v>
      </c>
      <c r="G38" s="8">
        <f>SUM($C25:G25)</f>
        <v>0.50734169047482025</v>
      </c>
      <c r="H38" s="8">
        <f>SUM($C25:H25)</f>
        <v>0.64902667855697382</v>
      </c>
      <c r="I38" s="8">
        <f>SUM($C25:I25)</f>
        <v>0.80463060063309078</v>
      </c>
      <c r="J38" s="8">
        <f>SUM($C25:J25)</f>
        <v>0.96295893329669524</v>
      </c>
      <c r="K38" s="8">
        <f>SUM($C25:K25)</f>
        <v>1.1234389200497756</v>
      </c>
      <c r="L38" s="8">
        <f>SUM($C25:L25)</f>
        <v>1.2913087598727562</v>
      </c>
      <c r="M38" s="8">
        <f>SUM($C25:M25)</f>
        <v>1.4529023125546068</v>
      </c>
      <c r="N38" s="8">
        <f>SUM($C25:N25)</f>
        <v>1.6132254967155073</v>
      </c>
      <c r="O38" s="8">
        <f>SUM($C25:O25)</f>
        <v>1.7526291302984192</v>
      </c>
      <c r="P38" s="8">
        <f>SUM($C25:P25)</f>
        <v>1.8748531371098476</v>
      </c>
      <c r="Q38" s="8">
        <f>SUM($C25:Q25)</f>
        <v>1.9980098990588888</v>
      </c>
      <c r="R38" s="8">
        <f>SUM($C25:R25)</f>
        <v>2.1180093536916487</v>
      </c>
      <c r="S38" s="8">
        <f>SUM($C25:S25)</f>
        <v>2.2378428161391244</v>
      </c>
      <c r="T38" s="8">
        <f>SUM($C25:T25)</f>
        <v>2.3719767768577174</v>
      </c>
      <c r="U38" s="8">
        <f>SUM($C25:U25)</f>
        <v>2.5006632974493859</v>
      </c>
      <c r="V38" s="8">
        <f>SUM($C25:V25)</f>
        <v>2.5968183299463656</v>
      </c>
      <c r="W38" s="8">
        <f>SUM($C25:W25)</f>
        <v>2.6788190836956334</v>
      </c>
      <c r="X38" s="8">
        <f>SUM($C25:X25)</f>
        <v>2.7539589613433071</v>
      </c>
      <c r="Y38" s="8">
        <f>SUM($C25:Y25)</f>
        <v>2.8202790783405445</v>
      </c>
      <c r="Z38" s="8">
        <f>SUM($C25:Z25)</f>
        <v>2.8861046803784181</v>
      </c>
      <c r="AA38" s="8">
        <f>SUM($C25:AA25)</f>
        <v>2.9512674948060393</v>
      </c>
      <c r="AB38" s="8">
        <f>SUM($C25:AB25)</f>
        <v>3.0155992489725207</v>
      </c>
      <c r="AC38" s="8">
        <f>SUM($C25:AC25)</f>
        <v>3.0789316702269733</v>
      </c>
      <c r="AD38" s="8">
        <f>SUM($C25:AD25)</f>
        <v>3.1410964859185091</v>
      </c>
      <c r="AE38" s="8">
        <f>SUM($C25:AE25)</f>
        <v>3.20192542339624</v>
      </c>
    </row>
    <row r="39" spans="2:31" x14ac:dyDescent="0.25">
      <c r="B39" s="4" t="str">
        <f t="shared" si="2"/>
        <v>Other_A</v>
      </c>
      <c r="C39" s="8">
        <f>SUM($C26:C26)</f>
        <v>0.17392104312769549</v>
      </c>
      <c r="D39" s="8">
        <f>SUM($C26:D26)</f>
        <v>0.37842662736644084</v>
      </c>
      <c r="E39" s="8">
        <f>SUM($C26:E26)</f>
        <v>0.61487273585571922</v>
      </c>
      <c r="F39" s="8">
        <f>SUM($C26:F26)</f>
        <v>0.88883119461145521</v>
      </c>
      <c r="G39" s="8">
        <f>SUM($C26:G26)</f>
        <v>1.1573784088581691</v>
      </c>
      <c r="H39" s="8">
        <f>SUM($C26:H26)</f>
        <v>1.4136548407127849</v>
      </c>
      <c r="I39" s="8">
        <f>SUM($C26:I26)</f>
        <v>1.6884658587090471</v>
      </c>
      <c r="J39" s="8">
        <f>SUM($C26:J26)</f>
        <v>1.987447723212286</v>
      </c>
      <c r="K39" s="8">
        <f>SUM($C26:K26)</f>
        <v>2.2992765330973874</v>
      </c>
      <c r="L39" s="8">
        <f>SUM($C26:L26)</f>
        <v>2.6173810236798691</v>
      </c>
      <c r="M39" s="8">
        <f>SUM($C26:M26)</f>
        <v>2.9337996588447508</v>
      </c>
      <c r="N39" s="8">
        <f>SUM($C26:N26)</f>
        <v>3.251354792821417</v>
      </c>
      <c r="O39" s="8">
        <f>SUM($C26:O26)</f>
        <v>3.5142083580713042</v>
      </c>
      <c r="P39" s="8">
        <f>SUM($C26:P26)</f>
        <v>3.7705347157558413</v>
      </c>
      <c r="Q39" s="8">
        <f>SUM($C26:Q26)</f>
        <v>4.0189594561970816</v>
      </c>
      <c r="R39" s="8">
        <f>SUM($C26:R26)</f>
        <v>4.2499130529490108</v>
      </c>
      <c r="S39" s="8">
        <f>SUM($C26:S26)</f>
        <v>4.4748228390484215</v>
      </c>
      <c r="T39" s="8">
        <f>SUM($C26:T26)</f>
        <v>4.6996103009642658</v>
      </c>
      <c r="U39" s="8">
        <f>SUM($C26:U26)</f>
        <v>4.9303936543033462</v>
      </c>
      <c r="V39" s="8">
        <f>SUM($C26:V26)</f>
        <v>5.1469982982166034</v>
      </c>
      <c r="W39" s="8">
        <f>SUM($C26:W26)</f>
        <v>5.3403114478466538</v>
      </c>
      <c r="X39" s="8">
        <f>SUM($C26:X26)</f>
        <v>5.5252583387263554</v>
      </c>
      <c r="Y39" s="8">
        <f>SUM($C26:Y26)</f>
        <v>5.6908921784975295</v>
      </c>
      <c r="Z39" s="8">
        <f>SUM($C26:Z26)</f>
        <v>5.8557364852902651</v>
      </c>
      <c r="AA39" s="8">
        <f>SUM($C26:AA26)</f>
        <v>6.0195152518525319</v>
      </c>
      <c r="AB39" s="8">
        <f>SUM($C26:AB26)</f>
        <v>6.1819524709322966</v>
      </c>
      <c r="AC39" s="8">
        <f>SUM($C26:AC26)</f>
        <v>6.3427721352775279</v>
      </c>
      <c r="AD39" s="8">
        <f>SUM($C26:AD26)</f>
        <v>6.5016982376361936</v>
      </c>
      <c r="AE39" s="8">
        <f>SUM($C26:AE26)</f>
        <v>6.6584547707562622</v>
      </c>
    </row>
    <row r="40" spans="2:31" x14ac:dyDescent="0.25">
      <c r="B40" s="4" t="str">
        <f t="shared" si="2"/>
        <v>Peak_B</v>
      </c>
      <c r="C40" s="8">
        <f>SUM($C27:C27)</f>
        <v>6.8277697432100506E-2</v>
      </c>
      <c r="D40" s="8">
        <f>SUM($C27:D27)</f>
        <v>0.13677855951364165</v>
      </c>
      <c r="E40" s="8">
        <f>SUM($C27:E27)</f>
        <v>0.20861651690980368</v>
      </c>
      <c r="F40" s="8">
        <f>SUM($C27:F27)</f>
        <v>0.27795639846184195</v>
      </c>
      <c r="G40" s="8">
        <f>SUM($C27:G27)</f>
        <v>0.32908286076915311</v>
      </c>
      <c r="H40" s="8">
        <f>SUM($C27:H27)</f>
        <v>0.36957129491271734</v>
      </c>
      <c r="I40" s="8">
        <f>SUM($C27:I27)</f>
        <v>0.40702677574400781</v>
      </c>
      <c r="J40" s="8">
        <f>SUM($C27:J27)</f>
        <v>0.44232872759884329</v>
      </c>
      <c r="K40" s="8">
        <f>SUM($C27:K27)</f>
        <v>0.4737695519273587</v>
      </c>
      <c r="L40" s="8">
        <f>SUM($C27:L27)</f>
        <v>0.50464823470771181</v>
      </c>
      <c r="M40" s="8">
        <f>SUM($C27:M27)</f>
        <v>0.53493711535215138</v>
      </c>
      <c r="N40" s="8">
        <f>SUM($C27:N27)</f>
        <v>0.56653889527754098</v>
      </c>
      <c r="O40" s="8">
        <f>SUM($C27:O27)</f>
        <v>0.59977104305459339</v>
      </c>
      <c r="P40" s="8">
        <f>SUM($C27:P27)</f>
        <v>0.62960545207295693</v>
      </c>
      <c r="Q40" s="8">
        <f>SUM($C27:Q27)</f>
        <v>0.66161597819311435</v>
      </c>
      <c r="R40" s="8">
        <f>SUM($C27:R27)</f>
        <v>0.69294315874014634</v>
      </c>
      <c r="S40" s="8">
        <f>SUM($C27:S27)</f>
        <v>0.72120731186441511</v>
      </c>
      <c r="T40" s="8">
        <f>SUM($C27:T27)</f>
        <v>0.75196951906057352</v>
      </c>
      <c r="U40" s="8">
        <f>SUM($C27:U27)</f>
        <v>0.77930542283215576</v>
      </c>
      <c r="V40" s="8">
        <f>SUM($C27:V27)</f>
        <v>0.79775411695946019</v>
      </c>
      <c r="W40" s="8">
        <f>SUM($C27:W27)</f>
        <v>0.81466925426642378</v>
      </c>
      <c r="X40" s="8">
        <f>SUM($C27:X27)</f>
        <v>0.83315597799702612</v>
      </c>
      <c r="Y40" s="8">
        <f>SUM($C27:Y27)</f>
        <v>0.85033591937501418</v>
      </c>
      <c r="Z40" s="8">
        <f>SUM($C27:Z27)</f>
        <v>0.86748536913076491</v>
      </c>
      <c r="AA40" s="8">
        <f>SUM($C27:AA27)</f>
        <v>0.88457446142156804</v>
      </c>
      <c r="AB40" s="8">
        <f>SUM($C27:AB27)</f>
        <v>0.90157333040471332</v>
      </c>
      <c r="AC40" s="8">
        <f>SUM($C27:AC27)</f>
        <v>0.91845211023749029</v>
      </c>
      <c r="AD40" s="8">
        <f>SUM($C27:AD27)</f>
        <v>0.9351809350771888</v>
      </c>
      <c r="AE40" s="8">
        <f>SUM($C27:AE27)</f>
        <v>0.95172993908109838</v>
      </c>
    </row>
    <row r="41" spans="2:31" x14ac:dyDescent="0.25">
      <c r="B41" s="4" t="str">
        <f t="shared" si="2"/>
        <v>Other_B</v>
      </c>
      <c r="C41" s="8">
        <f>SUM($C28:C28)</f>
        <v>3.6392388253194644E-2</v>
      </c>
      <c r="D41" s="8">
        <f>SUM($C28:D28)</f>
        <v>7.1044980548541303E-2</v>
      </c>
      <c r="E41" s="8">
        <f>SUM($C28:E28)</f>
        <v>0.10505274972242015</v>
      </c>
      <c r="F41" s="8">
        <f>SUM($C28:F28)</f>
        <v>0.13458930784154288</v>
      </c>
      <c r="G41" s="8">
        <f>SUM($C28:G28)</f>
        <v>0.14707417445737025</v>
      </c>
      <c r="H41" s="8">
        <f>SUM($C28:H28)</f>
        <v>0.15275081685859551</v>
      </c>
      <c r="I41" s="8">
        <f>SUM($C28:I28)</f>
        <v>0.15824424890924679</v>
      </c>
      <c r="J41" s="8">
        <f>SUM($C28:J28)</f>
        <v>0.16326030281243212</v>
      </c>
      <c r="K41" s="8">
        <f>SUM($C28:K28)</f>
        <v>0.16789431603497965</v>
      </c>
      <c r="L41" s="8">
        <f>SUM($C28:L28)</f>
        <v>0.17262651390950229</v>
      </c>
      <c r="M41" s="8">
        <f>SUM($C28:M28)</f>
        <v>0.17656226349069454</v>
      </c>
      <c r="N41" s="8">
        <f>SUM($C28:N28)</f>
        <v>0.17932162798467846</v>
      </c>
      <c r="O41" s="8">
        <f>SUM($C28:O28)</f>
        <v>0.18141005109284103</v>
      </c>
      <c r="P41" s="8">
        <f>SUM($C28:P28)</f>
        <v>0.18340574046534081</v>
      </c>
      <c r="Q41" s="8">
        <f>SUM($C28:Q28)</f>
        <v>0.18538016284961528</v>
      </c>
      <c r="R41" s="8">
        <f>SUM($C28:R28)</f>
        <v>0.18733896630595057</v>
      </c>
      <c r="S41" s="8">
        <f>SUM($C28:S28)</f>
        <v>0.19166236513322743</v>
      </c>
      <c r="T41" s="8">
        <f>SUM($C28:T28)</f>
        <v>0.19597686667066985</v>
      </c>
      <c r="U41" s="8">
        <f>SUM($C28:U28)</f>
        <v>0.20007026371283412</v>
      </c>
      <c r="V41" s="8">
        <f>SUM($C28:V28)</f>
        <v>0.20256938426170218</v>
      </c>
      <c r="W41" s="8">
        <f>SUM($C28:W28)</f>
        <v>0.20492488616453716</v>
      </c>
      <c r="X41" s="8">
        <f>SUM($C28:X28)</f>
        <v>0.20721459826899835</v>
      </c>
      <c r="Y41" s="8">
        <f>SUM($C28:Y28)</f>
        <v>0.2077758109278614</v>
      </c>
      <c r="Z41" s="8">
        <f>SUM($C28:Z28)</f>
        <v>0.20833614807624279</v>
      </c>
      <c r="AA41" s="8">
        <f>SUM($C28:AA28)</f>
        <v>0.2088952495379835</v>
      </c>
      <c r="AB41" s="8">
        <f>SUM($C28:AB28)</f>
        <v>0.20945275513692449</v>
      </c>
      <c r="AC41" s="8">
        <f>SUM($C28:AC28)</f>
        <v>0.21000830469690679</v>
      </c>
      <c r="AD41" s="8">
        <f>SUM($C28:AD28)</f>
        <v>0.21056153804177136</v>
      </c>
      <c r="AE41" s="8">
        <f>SUM($C28:AE28)</f>
        <v>0.21111209499535918</v>
      </c>
    </row>
    <row r="42" spans="2:31" x14ac:dyDescent="0.25">
      <c r="B42" s="4" t="str">
        <f t="shared" si="2"/>
        <v>Peak_C</v>
      </c>
      <c r="C42" s="8">
        <f>SUM($C29:C29)</f>
        <v>2.0498132746336124E-3</v>
      </c>
      <c r="D42" s="8">
        <f>SUM($C29:D29)</f>
        <v>4.3961227770878252E-3</v>
      </c>
      <c r="E42" s="8">
        <f>SUM($C29:E29)</f>
        <v>7.04318107523208E-3</v>
      </c>
      <c r="F42" s="8">
        <f>SUM($C29:F29)</f>
        <v>1.002410061492625E-2</v>
      </c>
      <c r="G42" s="8">
        <f>SUM($C29:G29)</f>
        <v>1.3280824298599158E-2</v>
      </c>
      <c r="H42" s="8">
        <f>SUM($C29:H29)</f>
        <v>1.6805549852666038E-2</v>
      </c>
      <c r="I42" s="8">
        <f>SUM($C29:I29)</f>
        <v>2.0582600954605134E-2</v>
      </c>
      <c r="J42" s="8">
        <f>SUM($C29:J29)</f>
        <v>2.4547800429788151E-2</v>
      </c>
      <c r="K42" s="8">
        <f>SUM($C29:K29)</f>
        <v>2.8657259010540958E-2</v>
      </c>
      <c r="L42" s="8">
        <f>SUM($C29:L29)</f>
        <v>3.2949120092853536E-2</v>
      </c>
      <c r="M42" s="8">
        <f>SUM($C29:M29)</f>
        <v>3.7372818190302359E-2</v>
      </c>
      <c r="N42" s="8">
        <f>SUM($C29:N29)</f>
        <v>4.1929628925183191E-2</v>
      </c>
      <c r="O42" s="8">
        <f>SUM($C29:O29)</f>
        <v>4.6533772534651775E-2</v>
      </c>
      <c r="P42" s="8">
        <f>SUM($C29:P29)</f>
        <v>5.1093242289905076E-2</v>
      </c>
      <c r="Q42" s="8">
        <f>SUM($C29:Q29)</f>
        <v>5.5639344980860525E-2</v>
      </c>
      <c r="R42" s="8">
        <f>SUM($C29:R29)</f>
        <v>6.017881284837976E-2</v>
      </c>
      <c r="S42" s="8">
        <f>SUM($C29:S29)</f>
        <v>6.4720290483135046E-2</v>
      </c>
      <c r="T42" s="8">
        <f>SUM($C29:T29)</f>
        <v>6.9249436737482836E-2</v>
      </c>
      <c r="U42" s="8">
        <f>SUM($C29:U29)</f>
        <v>7.357726555399495E-2</v>
      </c>
      <c r="V42" s="8">
        <f>SUM($C29:V29)</f>
        <v>7.5487824184401808E-2</v>
      </c>
      <c r="W42" s="8">
        <f>SUM($C29:W29)</f>
        <v>7.6938258060806494E-2</v>
      </c>
      <c r="X42" s="8">
        <f>SUM($C29:X29)</f>
        <v>7.8369814479542763E-2</v>
      </c>
      <c r="Y42" s="8">
        <f>SUM($C29:Y29)</f>
        <v>7.9783738788847647E-2</v>
      </c>
      <c r="Z42" s="8">
        <f>SUM($C29:Z29)</f>
        <v>8.1186261933976267E-2</v>
      </c>
      <c r="AA42" s="8">
        <f>SUM($C29:AA29)</f>
        <v>8.2571847146213823E-2</v>
      </c>
      <c r="AB42" s="8">
        <f>SUM($C29:AB29)</f>
        <v>8.3934957656845485E-2</v>
      </c>
      <c r="AC42" s="8">
        <f>SUM($C29:AC29)</f>
        <v>8.5270056697156441E-2</v>
      </c>
      <c r="AD42" s="8">
        <f>SUM($C29:AD29)</f>
        <v>8.6571607498431874E-2</v>
      </c>
      <c r="AE42" s="8">
        <f>SUM($C29:AE29)</f>
        <v>8.7834073291956971E-2</v>
      </c>
    </row>
    <row r="43" spans="2:31" x14ac:dyDescent="0.25">
      <c r="B43" s="4" t="str">
        <f t="shared" si="2"/>
        <v>Other_C</v>
      </c>
      <c r="C43" s="8">
        <f>SUM($C30:C30)</f>
        <v>1.3336302209282974E-2</v>
      </c>
      <c r="D43" s="8">
        <f>SUM($C30:D30)</f>
        <v>2.8497550556052353E-2</v>
      </c>
      <c r="E43" s="8">
        <f>SUM($C30:E30)</f>
        <v>4.53044465314957E-2</v>
      </c>
      <c r="F43" s="8">
        <f>SUM($C30:F30)</f>
        <v>6.3192769493342571E-2</v>
      </c>
      <c r="G43" s="8">
        <f>SUM($C30:G30)</f>
        <v>8.2275133968592512E-2</v>
      </c>
      <c r="H43" s="8">
        <f>SUM($C30:H30)</f>
        <v>0.10278499700077773</v>
      </c>
      <c r="I43" s="8">
        <f>SUM($C30:I30)</f>
        <v>0.12424307608907423</v>
      </c>
      <c r="J43" s="8">
        <f>SUM($C30:J30)</f>
        <v>0.14634171016995925</v>
      </c>
      <c r="K43" s="8">
        <f>SUM($C30:K30)</f>
        <v>0.16803770708978674</v>
      </c>
      <c r="L43" s="8">
        <f>SUM($C30:L30)</f>
        <v>0.18966329440736807</v>
      </c>
      <c r="M43" s="8">
        <f>SUM($C30:M30)</f>
        <v>0.21087721629838327</v>
      </c>
      <c r="N43" s="8">
        <f>SUM($C30:N30)</f>
        <v>0.22568464516558501</v>
      </c>
      <c r="O43" s="8">
        <f>SUM($C30:O30)</f>
        <v>0.23999275843277237</v>
      </c>
      <c r="P43" s="8">
        <f>SUM($C30:P30)</f>
        <v>0.25462300217712264</v>
      </c>
      <c r="Q43" s="8">
        <f>SUM($C30:Q30)</f>
        <v>0.26934267067242246</v>
      </c>
      <c r="R43" s="8">
        <f>SUM($C30:R30)</f>
        <v>0.28359167292835152</v>
      </c>
      <c r="S43" s="8">
        <f>SUM($C30:S30)</f>
        <v>0.29775618971518664</v>
      </c>
      <c r="T43" s="8">
        <f>SUM($C30:T30)</f>
        <v>0.31182780190228576</v>
      </c>
      <c r="U43" s="8">
        <f>SUM($C30:U30)</f>
        <v>0.32550515498156057</v>
      </c>
      <c r="V43" s="8">
        <f>SUM($C30:V30)</f>
        <v>0.33080846446350071</v>
      </c>
      <c r="W43" s="8">
        <f>SUM($C30:W30)</f>
        <v>0.33438345711611289</v>
      </c>
      <c r="X43" s="8">
        <f>SUM($C30:X30)</f>
        <v>0.33791165529004719</v>
      </c>
      <c r="Y43" s="8">
        <f>SUM($C30:Y30)</f>
        <v>0.34128801186703606</v>
      </c>
      <c r="Z43" s="8">
        <f>SUM($C30:Z30)</f>
        <v>0.34464298730824638</v>
      </c>
      <c r="AA43" s="8">
        <f>SUM($C30:AA30)</f>
        <v>0.34796611506141178</v>
      </c>
      <c r="AB43" s="8">
        <f>SUM($C30:AB30)</f>
        <v>0.35124692857426593</v>
      </c>
      <c r="AC43" s="8">
        <f>SUM($C30:AC30)</f>
        <v>0.35447496129454237</v>
      </c>
      <c r="AD43" s="8">
        <f>SUM($C30:AD30)</f>
        <v>0.35763974666997478</v>
      </c>
      <c r="AE43" s="8">
        <f>SUM($C30:AE30)</f>
        <v>0.36073081814829677</v>
      </c>
    </row>
    <row r="44" spans="2:31" x14ac:dyDescent="0.25">
      <c r="B44" s="4" t="str">
        <f t="shared" si="2"/>
        <v>Peak_D</v>
      </c>
      <c r="C44" s="8">
        <f>SUM($C31:C31)</f>
        <v>3.5476562240626452E-2</v>
      </c>
      <c r="D44" s="8">
        <f>SUM($C31:D31)</f>
        <v>7.7212745709391711E-2</v>
      </c>
      <c r="E44" s="8">
        <f>SUM($C31:E31)</f>
        <v>0.12505879568622474</v>
      </c>
      <c r="F44" s="8">
        <f>SUM($C31:F31)</f>
        <v>0.17895262922712879</v>
      </c>
      <c r="G44" s="8">
        <f>SUM($C31:G31)</f>
        <v>0.23829885966244621</v>
      </c>
      <c r="H44" s="8">
        <f>SUM($C31:H31)</f>
        <v>0.3028722653040799</v>
      </c>
      <c r="I44" s="8">
        <f>SUM($C31:I31)</f>
        <v>0.37230863878799525</v>
      </c>
      <c r="J44" s="8">
        <f>SUM($C31:J31)</f>
        <v>0.44598705335463218</v>
      </c>
      <c r="K44" s="8">
        <f>SUM($C31:K31)</f>
        <v>0.51956582942093521</v>
      </c>
      <c r="L44" s="8">
        <f>SUM($C31:L31)</f>
        <v>0.59241607614359371</v>
      </c>
      <c r="M44" s="8">
        <f>SUM($C31:M31)</f>
        <v>0.66465506382422057</v>
      </c>
      <c r="N44" s="8">
        <f>SUM($C31:N31)</f>
        <v>0.73095354995711337</v>
      </c>
      <c r="O44" s="8">
        <f>SUM($C31:O31)</f>
        <v>0.76500394940274152</v>
      </c>
      <c r="P44" s="8">
        <f>SUM($C31:P31)</f>
        <v>0.79675641043777712</v>
      </c>
      <c r="Q44" s="8">
        <f>SUM($C31:Q31)</f>
        <v>0.82855687609919437</v>
      </c>
      <c r="R44" s="8">
        <f>SUM($C31:R31)</f>
        <v>0.86015669318794052</v>
      </c>
      <c r="S44" s="8">
        <f>SUM($C31:S31)</f>
        <v>0.89178792426646936</v>
      </c>
      <c r="T44" s="8">
        <f>SUM($C31:T31)</f>
        <v>0.9238782785644184</v>
      </c>
      <c r="U44" s="8">
        <f>SUM($C31:U31)</f>
        <v>0.9543536527675488</v>
      </c>
      <c r="V44" s="8">
        <f>SUM($C31:V31)</f>
        <v>0.97567731134235269</v>
      </c>
      <c r="W44" s="8">
        <f>SUM($C31:W31)</f>
        <v>0.99494192834665385</v>
      </c>
      <c r="X44" s="8">
        <f>SUM($C31:X31)</f>
        <v>1.0138069282652626</v>
      </c>
      <c r="Y44" s="8">
        <f>SUM($C31:Y31)</f>
        <v>1.032261462474988</v>
      </c>
      <c r="Z44" s="8">
        <f>SUM($C31:Z31)</f>
        <v>1.0506548774549964</v>
      </c>
      <c r="AA44" s="8">
        <f>SUM($C31:AA31)</f>
        <v>1.0689600841424571</v>
      </c>
      <c r="AB44" s="8">
        <f>SUM($C31:AB31)</f>
        <v>1.0871499934745392</v>
      </c>
      <c r="AC44" s="8">
        <f>SUM($C31:AC31)</f>
        <v>1.1051975163884116</v>
      </c>
      <c r="AD44" s="8">
        <f>SUM($C31:AD31)</f>
        <v>1.1230755638212433</v>
      </c>
      <c r="AE44" s="8">
        <f>SUM($C31:AE31)</f>
        <v>1.1407570467102033</v>
      </c>
    </row>
    <row r="45" spans="2:31" x14ac:dyDescent="0.25">
      <c r="B45" s="4" t="str">
        <f t="shared" si="2"/>
        <v>Other_D</v>
      </c>
      <c r="C45" s="8">
        <f>SUM($C32:C32)</f>
        <v>2.8617644165219426E-2</v>
      </c>
      <c r="D45" s="8">
        <f>SUM($C32:D32)</f>
        <v>6.297266390999201E-2</v>
      </c>
      <c r="E45" s="8">
        <f>SUM($C32:E32)</f>
        <v>0.10674978306600866</v>
      </c>
      <c r="F45" s="8">
        <f>SUM($C32:F32)</f>
        <v>0.15684700923347697</v>
      </c>
      <c r="G45" s="8">
        <f>SUM($C32:G32)</f>
        <v>0.21293982686618501</v>
      </c>
      <c r="H45" s="8">
        <f>SUM($C32:H32)</f>
        <v>0.27586805340131748</v>
      </c>
      <c r="I45" s="8">
        <f>SUM($C32:I32)</f>
        <v>0.34329885757211387</v>
      </c>
      <c r="J45" s="8">
        <f>SUM($C32:J32)</f>
        <v>0.41709479039461328</v>
      </c>
      <c r="K45" s="8">
        <f>SUM($C32:K32)</f>
        <v>0.49126346240592905</v>
      </c>
      <c r="L45" s="8">
        <f>SUM($C32:L32)</f>
        <v>0.56703478248963923</v>
      </c>
      <c r="M45" s="8">
        <f>SUM($C32:M32)</f>
        <v>0.64351648750407586</v>
      </c>
      <c r="N45" s="8">
        <f>SUM($C32:N32)</f>
        <v>0.71885063785075509</v>
      </c>
      <c r="O45" s="8">
        <f>SUM($C32:O32)</f>
        <v>0.77711412776895472</v>
      </c>
      <c r="P45" s="8">
        <f>SUM($C32:P32)</f>
        <v>0.83304465744197365</v>
      </c>
      <c r="Q45" s="8">
        <f>SUM($C32:Q32)</f>
        <v>0.88602517870900388</v>
      </c>
      <c r="R45" s="8">
        <f>SUM($C32:R32)</f>
        <v>0.93559103560983203</v>
      </c>
      <c r="S45" s="8">
        <f>SUM($C32:S32)</f>
        <v>0.98280364749680715</v>
      </c>
      <c r="T45" s="8">
        <f>SUM($C32:T32)</f>
        <v>1.0366188790915707</v>
      </c>
      <c r="U45" s="8">
        <f>SUM($C32:U32)</f>
        <v>1.0875395686145355</v>
      </c>
      <c r="V45" s="8">
        <f>SUM($C32:V32)</f>
        <v>1.1271976277290916</v>
      </c>
      <c r="W45" s="8">
        <f>SUM($C32:W32)</f>
        <v>1.1627428879719712</v>
      </c>
      <c r="X45" s="8">
        <f>SUM($C32:X32)</f>
        <v>1.1946921276153764</v>
      </c>
      <c r="Y45" s="8">
        <f>SUM($C32:Y32)</f>
        <v>1.2257772891492493</v>
      </c>
      <c r="Z45" s="8">
        <f>SUM($C32:Z32)</f>
        <v>1.2566470352840255</v>
      </c>
      <c r="AA45" s="8">
        <f>SUM($C32:AA32)</f>
        <v>1.2872365427931605</v>
      </c>
      <c r="AB45" s="8">
        <f>SUM($C32:AB32)</f>
        <v>1.31748098845011</v>
      </c>
      <c r="AC45" s="8">
        <f>SUM($C32:AC32)</f>
        <v>1.3473155490283293</v>
      </c>
      <c r="AD45" s="8">
        <f>SUM($C32:AD32)</f>
        <v>1.3766754013012743</v>
      </c>
      <c r="AE45" s="8">
        <f>SUM($C32:AE32)</f>
        <v>1.4054957220424005</v>
      </c>
    </row>
    <row r="46" spans="2:31" x14ac:dyDescent="0.25">
      <c r="B46" s="6" t="str">
        <f t="shared" si="2"/>
        <v>Total</v>
      </c>
      <c r="C46" s="9">
        <f t="shared" ref="C46:AE46" si="4">SUM(C38:C45)</f>
        <v>0.43169647388795979</v>
      </c>
      <c r="D46" s="9">
        <f t="shared" si="4"/>
        <v>0.919338506775216</v>
      </c>
      <c r="E46" s="9">
        <f t="shared" si="4"/>
        <v>1.4736705808060431</v>
      </c>
      <c r="F46" s="9">
        <f t="shared" si="4"/>
        <v>2.088587488900683</v>
      </c>
      <c r="G46" s="9">
        <f t="shared" si="4"/>
        <v>2.6876717793553349</v>
      </c>
      <c r="H46" s="9">
        <f t="shared" si="4"/>
        <v>3.2833344965999132</v>
      </c>
      <c r="I46" s="9">
        <f t="shared" si="4"/>
        <v>3.9188006573991814</v>
      </c>
      <c r="J46" s="9">
        <f t="shared" si="4"/>
        <v>4.5899670412692499</v>
      </c>
      <c r="K46" s="9">
        <f t="shared" si="4"/>
        <v>5.2719035790366933</v>
      </c>
      <c r="L46" s="9">
        <f t="shared" si="4"/>
        <v>5.9680278053032936</v>
      </c>
      <c r="M46" s="9">
        <f t="shared" si="4"/>
        <v>6.6546229360591864</v>
      </c>
      <c r="N46" s="9">
        <f t="shared" si="4"/>
        <v>7.3278592746977802</v>
      </c>
      <c r="O46" s="9">
        <f t="shared" si="4"/>
        <v>7.8766631906562772</v>
      </c>
      <c r="P46" s="9">
        <f t="shared" si="4"/>
        <v>8.3939163577507649</v>
      </c>
      <c r="Q46" s="9">
        <f t="shared" si="4"/>
        <v>8.903529566760179</v>
      </c>
      <c r="R46" s="9">
        <f t="shared" si="4"/>
        <v>9.3877227462612591</v>
      </c>
      <c r="S46" s="9">
        <f t="shared" si="4"/>
        <v>9.8626033841467855</v>
      </c>
      <c r="T46" s="9">
        <f t="shared" si="4"/>
        <v>10.361107859848982</v>
      </c>
      <c r="U46" s="9">
        <f t="shared" si="4"/>
        <v>10.851408280215363</v>
      </c>
      <c r="V46" s="9">
        <f t="shared" si="4"/>
        <v>11.253311357103478</v>
      </c>
      <c r="W46" s="9">
        <f t="shared" si="4"/>
        <v>11.607731203468793</v>
      </c>
      <c r="X46" s="9">
        <f t="shared" si="4"/>
        <v>11.944368401985914</v>
      </c>
      <c r="Y46" s="9">
        <f t="shared" si="4"/>
        <v>12.248393489421071</v>
      </c>
      <c r="Z46" s="9">
        <f t="shared" si="4"/>
        <v>12.550793844856933</v>
      </c>
      <c r="AA46" s="9">
        <f t="shared" si="4"/>
        <v>12.850987046761366</v>
      </c>
      <c r="AB46" s="9">
        <f t="shared" si="4"/>
        <v>13.148390673602218</v>
      </c>
      <c r="AC46" s="9">
        <f t="shared" si="4"/>
        <v>13.442422303847337</v>
      </c>
      <c r="AD46" s="9">
        <f t="shared" si="4"/>
        <v>13.732499515964586</v>
      </c>
      <c r="AE46" s="9">
        <f t="shared" si="4"/>
        <v>14.018039888421814</v>
      </c>
    </row>
    <row r="49" spans="2:31" x14ac:dyDescent="0.25">
      <c r="B49" s="1" t="s">
        <v>42</v>
      </c>
    </row>
    <row r="50" spans="2:31" x14ac:dyDescent="0.25">
      <c r="B50" s="2" t="str">
        <f t="shared" ref="B50:B59" si="5">B24</f>
        <v>Bundle</v>
      </c>
      <c r="C50" s="3">
        <v>2022</v>
      </c>
      <c r="D50" s="3">
        <f>C50+1</f>
        <v>2023</v>
      </c>
      <c r="E50" s="3">
        <f t="shared" ref="E50" si="6">D50+1</f>
        <v>2024</v>
      </c>
      <c r="F50" s="3">
        <f t="shared" ref="F50" si="7">E50+1</f>
        <v>2025</v>
      </c>
      <c r="G50" s="3">
        <f t="shared" ref="G50" si="8">F50+1</f>
        <v>2026</v>
      </c>
      <c r="H50" s="3">
        <f t="shared" ref="H50" si="9">G50+1</f>
        <v>2027</v>
      </c>
      <c r="I50" s="3">
        <f t="shared" ref="I50" si="10">H50+1</f>
        <v>2028</v>
      </c>
      <c r="J50" s="3">
        <f t="shared" ref="J50" si="11">I50+1</f>
        <v>2029</v>
      </c>
      <c r="K50" s="3">
        <f t="shared" ref="K50" si="12">J50+1</f>
        <v>2030</v>
      </c>
      <c r="L50" s="3">
        <f t="shared" ref="L50" si="13">K50+1</f>
        <v>2031</v>
      </c>
      <c r="M50" s="3">
        <f t="shared" ref="M50" si="14">L50+1</f>
        <v>2032</v>
      </c>
      <c r="N50" s="3">
        <f t="shared" ref="N50" si="15">M50+1</f>
        <v>2033</v>
      </c>
      <c r="O50" s="3">
        <f t="shared" ref="O50" si="16">N50+1</f>
        <v>2034</v>
      </c>
      <c r="P50" s="3">
        <f t="shared" ref="P50" si="17">O50+1</f>
        <v>2035</v>
      </c>
      <c r="Q50" s="3">
        <f t="shared" ref="Q50" si="18">P50+1</f>
        <v>2036</v>
      </c>
      <c r="R50" s="3">
        <f t="shared" ref="R50" si="19">Q50+1</f>
        <v>2037</v>
      </c>
      <c r="S50" s="3">
        <f t="shared" ref="S50" si="20">R50+1</f>
        <v>2038</v>
      </c>
      <c r="T50" s="3">
        <f t="shared" ref="T50" si="21">S50+1</f>
        <v>2039</v>
      </c>
      <c r="U50" s="3">
        <f t="shared" ref="U50" si="22">T50+1</f>
        <v>2040</v>
      </c>
      <c r="V50" s="3">
        <f t="shared" ref="V50" si="23">U50+1</f>
        <v>2041</v>
      </c>
      <c r="W50" s="3">
        <f t="shared" ref="W50" si="24">V50+1</f>
        <v>2042</v>
      </c>
      <c r="X50" s="3">
        <f t="shared" ref="X50" si="25">W50+1</f>
        <v>2043</v>
      </c>
      <c r="Y50" s="3">
        <f t="shared" ref="Y50" si="26">X50+1</f>
        <v>2044</v>
      </c>
      <c r="Z50" s="3">
        <f t="shared" ref="Z50" si="27">Y50+1</f>
        <v>2045</v>
      </c>
      <c r="AA50" s="3">
        <f t="shared" ref="AA50" si="28">Z50+1</f>
        <v>2046</v>
      </c>
      <c r="AB50" s="3">
        <f t="shared" ref="AB50" si="29">AA50+1</f>
        <v>2047</v>
      </c>
      <c r="AC50" s="3">
        <f t="shared" ref="AC50" si="30">AB50+1</f>
        <v>2048</v>
      </c>
      <c r="AD50" s="3">
        <f t="shared" ref="AD50" si="31">AC50+1</f>
        <v>2049</v>
      </c>
      <c r="AE50" s="3">
        <f t="shared" ref="AE50" si="32">AD50+1</f>
        <v>2050</v>
      </c>
    </row>
    <row r="51" spans="2:31" x14ac:dyDescent="0.25">
      <c r="B51" s="4" t="str">
        <f t="shared" si="5"/>
        <v>Peak_A</v>
      </c>
      <c r="C51" s="5">
        <v>1.564516171517806E-2</v>
      </c>
      <c r="D51" s="5">
        <v>1.9359507143583008E-2</v>
      </c>
      <c r="E51" s="5">
        <v>1.4187290813989723E-2</v>
      </c>
      <c r="F51" s="5">
        <v>2.4501745401564443E-2</v>
      </c>
      <c r="G51" s="5">
        <v>2.7009362398565721E-2</v>
      </c>
      <c r="H51" s="5">
        <v>2.8266316680321243E-2</v>
      </c>
      <c r="I51" s="5">
        <v>3.2965220555074011E-2</v>
      </c>
      <c r="J51" s="5">
        <v>1.9447425831141181E-2</v>
      </c>
      <c r="K51" s="5">
        <v>3.6022980962504551E-2</v>
      </c>
      <c r="L51" s="5">
        <v>3.5088245728068297E-2</v>
      </c>
      <c r="M51" s="5">
        <v>3.3770947650510044E-2</v>
      </c>
      <c r="N51" s="5">
        <v>3.4068337562079623E-2</v>
      </c>
      <c r="O51" s="5">
        <v>3.1241646072896596E-2</v>
      </c>
      <c r="P51" s="5">
        <v>1.5012741353756111E-2</v>
      </c>
      <c r="Q51" s="5">
        <v>3.032066394596155E-2</v>
      </c>
      <c r="R51" s="5">
        <v>2.5096157267319459E-2</v>
      </c>
      <c r="S51" s="5">
        <v>2.3906912399750426E-2</v>
      </c>
      <c r="T51" s="5">
        <v>2.8503182968930885E-2</v>
      </c>
      <c r="U51" s="5">
        <v>2.9049753035740093E-2</v>
      </c>
      <c r="V51" s="5">
        <v>2.1583943114459572E-2</v>
      </c>
      <c r="W51" s="5">
        <v>1.7139842395008056E-2</v>
      </c>
      <c r="X51" s="5">
        <v>1.5714422971872127E-2</v>
      </c>
      <c r="Y51" s="5">
        <v>1.3179251777438585E-2</v>
      </c>
      <c r="Z51" s="5">
        <v>1.4881992316112171E-2</v>
      </c>
      <c r="AA51" s="5">
        <v>8.1701558743010414E-3</v>
      </c>
      <c r="AB51" s="5">
        <v>1.4961667105150714E-2</v>
      </c>
      <c r="AC51" s="5">
        <v>1.6300289358265968E-2</v>
      </c>
      <c r="AD51" s="5">
        <v>1.3367717687434137E-2</v>
      </c>
      <c r="AE51" s="5">
        <v>1.4284338994191105E-2</v>
      </c>
    </row>
    <row r="52" spans="2:31" x14ac:dyDescent="0.25">
      <c r="B52" s="4" t="str">
        <f t="shared" si="5"/>
        <v>Other_A</v>
      </c>
      <c r="C52" s="5">
        <v>2.173625072229118E-2</v>
      </c>
      <c r="D52" s="5">
        <v>2.6079322573236013E-2</v>
      </c>
      <c r="E52" s="5">
        <v>3.0243603008000712E-2</v>
      </c>
      <c r="F52" s="5">
        <v>3.5888838559309563E-2</v>
      </c>
      <c r="G52" s="5">
        <v>3.356891278628242E-2</v>
      </c>
      <c r="H52" s="5">
        <v>3.3038101285702198E-2</v>
      </c>
      <c r="I52" s="5">
        <v>3.4168497719342876E-2</v>
      </c>
      <c r="J52" s="5">
        <v>3.6178444152972701E-2</v>
      </c>
      <c r="K52" s="5">
        <v>4.5595814647683995E-2</v>
      </c>
      <c r="L52" s="5">
        <v>4.1672013922684069E-2</v>
      </c>
      <c r="M52" s="5">
        <v>3.9353959005215683E-2</v>
      </c>
      <c r="N52" s="5">
        <v>3.9687308022869267E-2</v>
      </c>
      <c r="O52" s="5">
        <v>3.3520076936746065E-2</v>
      </c>
      <c r="P52" s="5">
        <v>3.1016894057547331E-2</v>
      </c>
      <c r="Q52" s="5">
        <v>2.7890072334320049E-2</v>
      </c>
      <c r="R52" s="5">
        <v>2.8869639064366594E-2</v>
      </c>
      <c r="S52" s="5">
        <v>2.899444260061055E-2</v>
      </c>
      <c r="T52" s="5">
        <v>2.8093418390107407E-2</v>
      </c>
      <c r="U52" s="5">
        <v>2.927344660596802E-2</v>
      </c>
      <c r="V52" s="5">
        <v>3.1672074172157248E-2</v>
      </c>
      <c r="W52" s="5">
        <v>2.5324220503993723E-2</v>
      </c>
      <c r="X52" s="5">
        <v>2.3118713286413361E-2</v>
      </c>
      <c r="Y52" s="5">
        <v>2.126328103866611E-2</v>
      </c>
      <c r="Z52" s="5">
        <v>2.1237617089641132E-2</v>
      </c>
      <c r="AA52" s="5">
        <v>2.0303420158974784E-2</v>
      </c>
      <c r="AB52" s="5">
        <v>2.4767750406885791E-2</v>
      </c>
      <c r="AC52" s="5">
        <v>1.9207826769759354E-2</v>
      </c>
      <c r="AD52" s="5">
        <v>2.238213423084856E-2</v>
      </c>
      <c r="AE52" s="5">
        <v>2.202772945849606E-2</v>
      </c>
    </row>
    <row r="53" spans="2:31" x14ac:dyDescent="0.25">
      <c r="B53" s="4" t="str">
        <f t="shared" si="5"/>
        <v>Peak_B</v>
      </c>
      <c r="C53" s="5">
        <v>2.1431143456009858E-2</v>
      </c>
      <c r="D53" s="5">
        <v>2.1831767553889853E-2</v>
      </c>
      <c r="E53" s="5">
        <v>2.2436275489497295E-2</v>
      </c>
      <c r="F53" s="5">
        <v>2.1814116096112755E-2</v>
      </c>
      <c r="G53" s="5">
        <v>1.595726612678082E-2</v>
      </c>
      <c r="H53" s="5">
        <v>1.2762227817693634E-2</v>
      </c>
      <c r="I53" s="5">
        <v>1.173809006164165E-2</v>
      </c>
      <c r="J53" s="5">
        <v>1.0876846722588027E-2</v>
      </c>
      <c r="K53" s="5">
        <v>1.0232098474102468E-2</v>
      </c>
      <c r="L53" s="5">
        <v>9.7143397996742129E-3</v>
      </c>
      <c r="M53" s="5">
        <v>9.4446298012376903E-3</v>
      </c>
      <c r="N53" s="5">
        <v>9.919231381810837E-3</v>
      </c>
      <c r="O53" s="5">
        <v>1.059134883180734E-2</v>
      </c>
      <c r="P53" s="5">
        <v>9.192247932525828E-3</v>
      </c>
      <c r="Q53" s="5">
        <v>1.0445470541394986E-2</v>
      </c>
      <c r="R53" s="5">
        <v>9.7776402753220592E-3</v>
      </c>
      <c r="S53" s="5">
        <v>8.9090519027501692E-3</v>
      </c>
      <c r="T53" s="5">
        <v>9.6557045746890613E-3</v>
      </c>
      <c r="U53" s="5">
        <v>8.7252504171104334E-3</v>
      </c>
      <c r="V53" s="5">
        <v>6.0039410244714713E-3</v>
      </c>
      <c r="W53" s="5">
        <v>5.3214508120968161E-3</v>
      </c>
      <c r="X53" s="5">
        <v>5.7699585902956114E-3</v>
      </c>
      <c r="Y53" s="5">
        <v>5.4026587833536409E-3</v>
      </c>
      <c r="Z53" s="5">
        <v>5.490078441729775E-3</v>
      </c>
      <c r="AA53" s="5">
        <v>5.325890541267129E-3</v>
      </c>
      <c r="AB53" s="5">
        <v>5.6493142173807288E-3</v>
      </c>
      <c r="AC53" s="5">
        <v>5.683333439669566E-3</v>
      </c>
      <c r="AD53" s="5">
        <v>5.5307108041561257E-3</v>
      </c>
      <c r="AE53" s="5">
        <v>5.5432544159637236E-3</v>
      </c>
    </row>
    <row r="54" spans="2:31" x14ac:dyDescent="0.25">
      <c r="B54" s="4" t="str">
        <f t="shared" si="5"/>
        <v>Other_B</v>
      </c>
      <c r="C54" s="5">
        <v>5.5084360197593663E-3</v>
      </c>
      <c r="D54" s="5">
        <v>5.2350459313789555E-3</v>
      </c>
      <c r="E54" s="5">
        <v>4.7414872436098337E-3</v>
      </c>
      <c r="F54" s="5">
        <v>4.4739536246956287E-3</v>
      </c>
      <c r="G54" s="5">
        <v>1.8891618995066188E-3</v>
      </c>
      <c r="H54" s="5">
        <v>7.9473450823869002E-4</v>
      </c>
      <c r="I54" s="5">
        <v>8.3093908664189314E-4</v>
      </c>
      <c r="J54" s="5">
        <v>7.3782870370005759E-4</v>
      </c>
      <c r="K54" s="5">
        <v>5.6481951531737605E-4</v>
      </c>
      <c r="L54" s="5">
        <v>7.1679420967436553E-4</v>
      </c>
      <c r="M54" s="5">
        <v>5.9375743055485814E-4</v>
      </c>
      <c r="N54" s="5">
        <v>4.1766378904720158E-4</v>
      </c>
      <c r="O54" s="5">
        <v>3.1550282882739366E-4</v>
      </c>
      <c r="P54" s="5">
        <v>2.9355284674361759E-4</v>
      </c>
      <c r="Q54" s="5">
        <v>2.9454514825581285E-4</v>
      </c>
      <c r="R54" s="5">
        <v>2.9639858976461059E-4</v>
      </c>
      <c r="S54" s="5">
        <v>6.0527931795985031E-4</v>
      </c>
      <c r="T54" s="5">
        <v>6.5305292718920887E-4</v>
      </c>
      <c r="U54" s="5">
        <v>6.1563114688851259E-4</v>
      </c>
      <c r="V54" s="5">
        <v>3.0460682551858515E-4</v>
      </c>
      <c r="W54" s="5">
        <v>3.5679195367530579E-4</v>
      </c>
      <c r="X54" s="5">
        <v>3.4647041107379532E-4</v>
      </c>
      <c r="Y54" s="5">
        <v>7.8468024416778408E-5</v>
      </c>
      <c r="Z54" s="5">
        <v>8.5403261212190423E-5</v>
      </c>
      <c r="AA54" s="5">
        <v>8.4059279956322789E-5</v>
      </c>
      <c r="AB54" s="5">
        <v>7.0654214336061057E-5</v>
      </c>
      <c r="AC54" s="5">
        <v>8.8175809939826906E-5</v>
      </c>
      <c r="AD54" s="5">
        <v>8.4315796402532553E-5</v>
      </c>
      <c r="AE54" s="5">
        <v>9.3333043714161681E-5</v>
      </c>
    </row>
    <row r="55" spans="2:31" x14ac:dyDescent="0.25">
      <c r="B55" s="4" t="str">
        <f t="shared" si="5"/>
        <v>Peak_C</v>
      </c>
      <c r="C55" s="5">
        <v>3.8886170929768748E-4</v>
      </c>
      <c r="D55" s="5">
        <v>4.6011527261456816E-4</v>
      </c>
      <c r="E55" s="5">
        <v>4.4162666591800306E-4</v>
      </c>
      <c r="F55" s="5">
        <v>5.653108022424814E-4</v>
      </c>
      <c r="G55" s="5">
        <v>6.1009014713787836E-4</v>
      </c>
      <c r="H55" s="5">
        <v>6.3075763595666853E-4</v>
      </c>
      <c r="I55" s="5">
        <v>7.1350443605440797E-4</v>
      </c>
      <c r="J55" s="5">
        <v>5.9343135474287402E-4</v>
      </c>
      <c r="K55" s="5">
        <v>8.1650638755629754E-4</v>
      </c>
      <c r="L55" s="5">
        <v>8.1392181145698776E-4</v>
      </c>
      <c r="M55" s="5">
        <v>8.2744728803187052E-4</v>
      </c>
      <c r="N55" s="5">
        <v>8.644539642902536E-4</v>
      </c>
      <c r="O55" s="5">
        <v>9.0288037013505575E-4</v>
      </c>
      <c r="P55" s="5">
        <v>6.8236978510248644E-4</v>
      </c>
      <c r="Q55" s="5">
        <v>9.3060557293154328E-4</v>
      </c>
      <c r="R55" s="5">
        <v>8.5038980528402632E-4</v>
      </c>
      <c r="S55" s="5">
        <v>8.127077279373253E-4</v>
      </c>
      <c r="T55" s="5">
        <v>8.5920584861062766E-4</v>
      </c>
      <c r="U55" s="5">
        <v>8.4534342006656056E-4</v>
      </c>
      <c r="V55" s="5">
        <v>3.7960799333381702E-4</v>
      </c>
      <c r="W55" s="5">
        <v>2.7506476687865454E-4</v>
      </c>
      <c r="X55" s="5">
        <v>2.6817702420427392E-4</v>
      </c>
      <c r="Y55" s="5">
        <v>2.5201929551351061E-4</v>
      </c>
      <c r="Z55" s="5">
        <v>2.8055759193896515E-4</v>
      </c>
      <c r="AA55" s="5">
        <v>2.1713609863829254E-4</v>
      </c>
      <c r="AB55" s="5">
        <v>2.9296635080619971E-4</v>
      </c>
      <c r="AC55" s="5">
        <v>3.072747360555871E-4</v>
      </c>
      <c r="AD55" s="5">
        <v>2.7416779218909158E-4</v>
      </c>
      <c r="AE55" s="5">
        <v>2.9708356852460545E-4</v>
      </c>
    </row>
    <row r="56" spans="2:31" x14ac:dyDescent="0.25">
      <c r="B56" s="4" t="str">
        <f t="shared" si="5"/>
        <v>Other_C</v>
      </c>
      <c r="C56" s="5">
        <v>2.1086897469038209E-3</v>
      </c>
      <c r="D56" s="5">
        <v>2.4083740553437522E-3</v>
      </c>
      <c r="E56" s="5">
        <v>2.6830345282403073E-3</v>
      </c>
      <c r="F56" s="5">
        <v>2.8098313639704619E-3</v>
      </c>
      <c r="G56" s="5">
        <v>3.0010948234945865E-3</v>
      </c>
      <c r="H56" s="5">
        <v>3.315630044793651E-3</v>
      </c>
      <c r="I56" s="5">
        <v>3.3779243936796306E-3</v>
      </c>
      <c r="J56" s="5">
        <v>3.372179340561123E-3</v>
      </c>
      <c r="K56" s="5">
        <v>3.6866119782733575E-3</v>
      </c>
      <c r="L56" s="5">
        <v>3.3968669751112492E-3</v>
      </c>
      <c r="M56" s="5">
        <v>3.326140807790116E-3</v>
      </c>
      <c r="N56" s="5">
        <v>2.3412991802586598E-3</v>
      </c>
      <c r="O56" s="5">
        <v>2.2728529990049605E-3</v>
      </c>
      <c r="P56" s="5">
        <v>2.2325273825293248E-3</v>
      </c>
      <c r="Q56" s="5">
        <v>2.3599641282300039E-3</v>
      </c>
      <c r="R56" s="5">
        <v>2.2409490692673309E-3</v>
      </c>
      <c r="S56" s="5">
        <v>2.2898396422597017E-3</v>
      </c>
      <c r="T56" s="5">
        <v>2.2249544045791487E-3</v>
      </c>
      <c r="U56" s="5">
        <v>2.1641824916618681E-3</v>
      </c>
      <c r="V56" s="5">
        <v>9.0114523581738396E-4</v>
      </c>
      <c r="W56" s="5">
        <v>5.6154657441607992E-4</v>
      </c>
      <c r="X56" s="5">
        <v>5.5488182765771365E-4</v>
      </c>
      <c r="Y56" s="5">
        <v>5.4379223971992509E-4</v>
      </c>
      <c r="Z56" s="5">
        <v>5.3680878744430621E-4</v>
      </c>
      <c r="AA56" s="5">
        <v>5.1582928469365091E-4</v>
      </c>
      <c r="AB56" s="5">
        <v>5.7423111663855409E-4</v>
      </c>
      <c r="AC56" s="5">
        <v>5.4071701884429518E-4</v>
      </c>
      <c r="AD56" s="5">
        <v>5.4505616702498101E-4</v>
      </c>
      <c r="AE56" s="5">
        <v>5.3202785098604391E-4</v>
      </c>
    </row>
    <row r="57" spans="2:31" x14ac:dyDescent="0.25">
      <c r="B57" s="4" t="str">
        <f t="shared" si="5"/>
        <v>Peak_D</v>
      </c>
      <c r="C57" s="5">
        <v>7.3233397125591886E-3</v>
      </c>
      <c r="D57" s="5">
        <v>9.2116805463695519E-3</v>
      </c>
      <c r="E57" s="5">
        <v>7.8124483884908918E-3</v>
      </c>
      <c r="F57" s="5">
        <v>1.1017764304804748E-2</v>
      </c>
      <c r="G57" s="5">
        <v>1.1965938038582175E-2</v>
      </c>
      <c r="H57" s="5">
        <v>1.3741556402877783E-2</v>
      </c>
      <c r="I57" s="5">
        <v>1.4282053691631448E-2</v>
      </c>
      <c r="J57" s="5">
        <v>1.1094780387601257E-2</v>
      </c>
      <c r="K57" s="5">
        <v>1.7617907553246485E-2</v>
      </c>
      <c r="L57" s="5">
        <v>1.4893111051896833E-2</v>
      </c>
      <c r="M57" s="5">
        <v>1.4552515403183997E-2</v>
      </c>
      <c r="N57" s="5">
        <v>1.3685833849582E-2</v>
      </c>
      <c r="O57" s="5">
        <v>7.5153350426529833E-3</v>
      </c>
      <c r="P57" s="5">
        <v>4.781408286560887E-3</v>
      </c>
      <c r="Q57" s="5">
        <v>7.8189247075503565E-3</v>
      </c>
      <c r="R57" s="5">
        <v>6.3714485408907099E-3</v>
      </c>
      <c r="S57" s="5">
        <v>6.7312904072356307E-3</v>
      </c>
      <c r="T57" s="5">
        <v>6.6243331139661955E-3</v>
      </c>
      <c r="U57" s="5">
        <v>6.7910540104481184E-3</v>
      </c>
      <c r="V57" s="5">
        <v>5.1057963390061982E-3</v>
      </c>
      <c r="W57" s="5">
        <v>3.9383542722866262E-3</v>
      </c>
      <c r="X57" s="5">
        <v>3.8037364541622723E-3</v>
      </c>
      <c r="Y57" s="5">
        <v>3.9114469107115468E-3</v>
      </c>
      <c r="Z57" s="5">
        <v>4.0776009381112205E-3</v>
      </c>
      <c r="AA57" s="5">
        <v>2.785564578039254E-3</v>
      </c>
      <c r="AB57" s="5">
        <v>4.4358123948031675E-3</v>
      </c>
      <c r="AC57" s="5">
        <v>4.5108448143477637E-3</v>
      </c>
      <c r="AD57" s="5">
        <v>3.956093970726657E-3</v>
      </c>
      <c r="AE57" s="5">
        <v>3.8452761544363169E-3</v>
      </c>
    </row>
    <row r="58" spans="2:31" x14ac:dyDescent="0.25">
      <c r="B58" s="4" t="str">
        <f t="shared" si="5"/>
        <v>Other_D</v>
      </c>
      <c r="C58" s="5">
        <v>4.2311811448374377E-3</v>
      </c>
      <c r="D58" s="5">
        <v>5.0804821038558674E-3</v>
      </c>
      <c r="E58" s="5">
        <v>6.3550206237522741E-3</v>
      </c>
      <c r="F58" s="5">
        <v>7.4028151771942906E-3</v>
      </c>
      <c r="G58" s="5">
        <v>8.2853039644041129E-3</v>
      </c>
      <c r="H58" s="5">
        <v>9.1431322184361407E-3</v>
      </c>
      <c r="I58" s="5">
        <v>9.9260271995254001E-3</v>
      </c>
      <c r="J58" s="5">
        <v>1.0175560817830429E-2</v>
      </c>
      <c r="K58" s="5">
        <v>1.1301304905017523E-2</v>
      </c>
      <c r="L58" s="5">
        <v>1.119664942000286E-2</v>
      </c>
      <c r="M58" s="5">
        <v>1.1261194598969761E-2</v>
      </c>
      <c r="N58" s="5">
        <v>1.1138318537645912E-2</v>
      </c>
      <c r="O58" s="5">
        <v>8.6161096700472645E-3</v>
      </c>
      <c r="P58" s="5">
        <v>7.7121391991911304E-3</v>
      </c>
      <c r="Q58" s="5">
        <v>7.6801325297109566E-3</v>
      </c>
      <c r="R58" s="5">
        <v>7.3212259253679487E-3</v>
      </c>
      <c r="S58" s="5">
        <v>6.8597380957387127E-3</v>
      </c>
      <c r="T58" s="5">
        <v>7.9566994373898269E-3</v>
      </c>
      <c r="U58" s="5">
        <v>7.4924594567288829E-3</v>
      </c>
      <c r="V58" s="5">
        <v>6.0428184277915636E-3</v>
      </c>
      <c r="W58" s="5">
        <v>5.2524862578954851E-3</v>
      </c>
      <c r="X58" s="5">
        <v>4.7191275647891183E-3</v>
      </c>
      <c r="Y58" s="5">
        <v>4.5009816620590823E-3</v>
      </c>
      <c r="Z58" s="5">
        <v>4.6059431824815519E-3</v>
      </c>
      <c r="AA58" s="5">
        <v>4.3056665803282495E-3</v>
      </c>
      <c r="AB58" s="5">
        <v>4.7729960170335844E-3</v>
      </c>
      <c r="AC58" s="5">
        <v>4.5554310677904742E-3</v>
      </c>
      <c r="AD58" s="5">
        <v>4.5881015816830956E-3</v>
      </c>
      <c r="AE58" s="5">
        <v>4.6917743658684025E-3</v>
      </c>
    </row>
    <row r="59" spans="2:31" x14ac:dyDescent="0.25">
      <c r="B59" s="6" t="str">
        <f t="shared" si="5"/>
        <v>Total</v>
      </c>
      <c r="C59" s="7">
        <v>7.8373064226836611E-2</v>
      </c>
      <c r="D59" s="7">
        <v>8.9666295180271555E-2</v>
      </c>
      <c r="E59" s="7">
        <v>8.890078676149904E-2</v>
      </c>
      <c r="F59" s="7">
        <v>0.10847437532989437</v>
      </c>
      <c r="G59" s="7">
        <v>0.10228713018475433</v>
      </c>
      <c r="H59" s="7">
        <v>0.10169245659402003</v>
      </c>
      <c r="I59" s="7">
        <v>0.10800225714359131</v>
      </c>
      <c r="J59" s="7">
        <v>9.2476497311137648E-2</v>
      </c>
      <c r="K59" s="7">
        <v>0.12583804442370206</v>
      </c>
      <c r="L59" s="7">
        <v>0.11749194291856889</v>
      </c>
      <c r="M59" s="7">
        <v>0.11313059198549402</v>
      </c>
      <c r="N59" s="7">
        <v>0.11212244628758375</v>
      </c>
      <c r="O59" s="7">
        <v>9.4975752752117656E-2</v>
      </c>
      <c r="P59" s="7">
        <v>7.0923880843956719E-2</v>
      </c>
      <c r="Q59" s="7">
        <v>8.774037890835526E-2</v>
      </c>
      <c r="R59" s="7">
        <v>8.0823848537582746E-2</v>
      </c>
      <c r="S59" s="7">
        <v>7.9109262094242377E-2</v>
      </c>
      <c r="T59" s="7">
        <v>8.4570551665462373E-2</v>
      </c>
      <c r="U59" s="7">
        <v>8.4957120584612481E-2</v>
      </c>
      <c r="V59" s="7">
        <v>7.1993933132555823E-2</v>
      </c>
      <c r="W59" s="7">
        <v>5.8169757536250755E-2</v>
      </c>
      <c r="X59" s="7">
        <v>5.4295488130468264E-2</v>
      </c>
      <c r="Y59" s="7">
        <v>4.9131899731879182E-2</v>
      </c>
      <c r="Z59" s="7">
        <v>5.1196001608671306E-2</v>
      </c>
      <c r="AA59" s="7">
        <v>4.1707722396198722E-2</v>
      </c>
      <c r="AB59" s="7">
        <v>5.55253918230348E-2</v>
      </c>
      <c r="AC59" s="7">
        <v>5.119389301467283E-2</v>
      </c>
      <c r="AD59" s="7">
        <v>5.0728298030465184E-2</v>
      </c>
      <c r="AE59" s="7">
        <v>5.1314817852180422E-2</v>
      </c>
    </row>
    <row r="62" spans="2:31" x14ac:dyDescent="0.25">
      <c r="B62" s="1" t="s">
        <v>43</v>
      </c>
    </row>
    <row r="63" spans="2:31" x14ac:dyDescent="0.25">
      <c r="B63" s="2" t="str">
        <f t="shared" ref="B63:B72" si="33">B24</f>
        <v>Bundle</v>
      </c>
      <c r="C63" s="3">
        <f t="shared" ref="C63:AE63" si="34">C$24</f>
        <v>2022</v>
      </c>
      <c r="D63" s="3">
        <f t="shared" si="34"/>
        <v>2023</v>
      </c>
      <c r="E63" s="3">
        <f t="shared" si="34"/>
        <v>2024</v>
      </c>
      <c r="F63" s="3">
        <f t="shared" si="34"/>
        <v>2025</v>
      </c>
      <c r="G63" s="3">
        <f t="shared" si="34"/>
        <v>2026</v>
      </c>
      <c r="H63" s="3">
        <f t="shared" si="34"/>
        <v>2027</v>
      </c>
      <c r="I63" s="3">
        <f t="shared" si="34"/>
        <v>2028</v>
      </c>
      <c r="J63" s="3">
        <f t="shared" si="34"/>
        <v>2029</v>
      </c>
      <c r="K63" s="3">
        <f t="shared" si="34"/>
        <v>2030</v>
      </c>
      <c r="L63" s="3">
        <f t="shared" si="34"/>
        <v>2031</v>
      </c>
      <c r="M63" s="3">
        <f t="shared" si="34"/>
        <v>2032</v>
      </c>
      <c r="N63" s="3">
        <f t="shared" si="34"/>
        <v>2033</v>
      </c>
      <c r="O63" s="3">
        <f t="shared" si="34"/>
        <v>2034</v>
      </c>
      <c r="P63" s="3">
        <f t="shared" si="34"/>
        <v>2035</v>
      </c>
      <c r="Q63" s="3">
        <f t="shared" si="34"/>
        <v>2036</v>
      </c>
      <c r="R63" s="3">
        <f t="shared" si="34"/>
        <v>2037</v>
      </c>
      <c r="S63" s="3">
        <f t="shared" si="34"/>
        <v>2038</v>
      </c>
      <c r="T63" s="3">
        <f t="shared" si="34"/>
        <v>2039</v>
      </c>
      <c r="U63" s="3">
        <f t="shared" si="34"/>
        <v>2040</v>
      </c>
      <c r="V63" s="3">
        <f t="shared" si="34"/>
        <v>2041</v>
      </c>
      <c r="W63" s="3">
        <f t="shared" si="34"/>
        <v>2042</v>
      </c>
      <c r="X63" s="3">
        <f t="shared" si="34"/>
        <v>2043</v>
      </c>
      <c r="Y63" s="3">
        <f t="shared" si="34"/>
        <v>2044</v>
      </c>
      <c r="Z63" s="3">
        <f t="shared" si="34"/>
        <v>2045</v>
      </c>
      <c r="AA63" s="3">
        <f t="shared" si="34"/>
        <v>2046</v>
      </c>
      <c r="AB63" s="3">
        <f t="shared" si="34"/>
        <v>2047</v>
      </c>
      <c r="AC63" s="3">
        <f t="shared" si="34"/>
        <v>2048</v>
      </c>
      <c r="AD63" s="3">
        <f t="shared" si="34"/>
        <v>2049</v>
      </c>
      <c r="AE63" s="3">
        <f t="shared" si="34"/>
        <v>2050</v>
      </c>
    </row>
    <row r="64" spans="2:31" x14ac:dyDescent="0.25">
      <c r="B64" s="4" t="str">
        <f t="shared" si="33"/>
        <v>Peak_A</v>
      </c>
      <c r="C64" s="37">
        <f>SUM($C51:C51)</f>
        <v>1.564516171517806E-2</v>
      </c>
      <c r="D64" s="37">
        <f>SUM($C51:D51)</f>
        <v>3.5004668858761065E-2</v>
      </c>
      <c r="E64" s="37">
        <f>SUM($C51:E51)</f>
        <v>4.9191959672750786E-2</v>
      </c>
      <c r="F64" s="37">
        <f>SUM($C51:F51)</f>
        <v>7.3693705074315233E-2</v>
      </c>
      <c r="G64" s="37">
        <f>SUM($C51:G51)</f>
        <v>0.10070306747288095</v>
      </c>
      <c r="H64" s="37">
        <f>SUM($C51:H51)</f>
        <v>0.12896938415320219</v>
      </c>
      <c r="I64" s="37">
        <f>SUM($C51:I51)</f>
        <v>0.1619346047082762</v>
      </c>
      <c r="J64" s="37">
        <f>SUM($C51:J51)</f>
        <v>0.18138203053941737</v>
      </c>
      <c r="K64" s="37">
        <f>SUM($C51:K51)</f>
        <v>0.21740501150192193</v>
      </c>
      <c r="L64" s="37">
        <f>SUM($C51:L51)</f>
        <v>0.25249325722999022</v>
      </c>
      <c r="M64" s="37">
        <f>SUM($C51:M51)</f>
        <v>0.28626420488050025</v>
      </c>
      <c r="N64" s="37">
        <f>SUM($C51:N51)</f>
        <v>0.32033254244257986</v>
      </c>
      <c r="O64" s="37">
        <f>SUM($C51:O51)</f>
        <v>0.35157418851547645</v>
      </c>
      <c r="P64" s="37">
        <f>SUM($C51:P51)</f>
        <v>0.36658692986923258</v>
      </c>
      <c r="Q64" s="37">
        <f>SUM($C51:Q51)</f>
        <v>0.39690759381519414</v>
      </c>
      <c r="R64" s="37">
        <f>SUM($C51:R51)</f>
        <v>0.42200375108251359</v>
      </c>
      <c r="S64" s="37">
        <f>SUM($C51:S51)</f>
        <v>0.44591066348226399</v>
      </c>
      <c r="T64" s="37">
        <f>SUM($C51:T51)</f>
        <v>0.47441384645119489</v>
      </c>
      <c r="U64" s="37">
        <f>SUM($C51:U51)</f>
        <v>0.50346359948693498</v>
      </c>
      <c r="V64" s="37">
        <f>SUM($C51:V51)</f>
        <v>0.52504754260139452</v>
      </c>
      <c r="W64" s="37">
        <f>SUM($C51:W51)</f>
        <v>0.54218738499640262</v>
      </c>
      <c r="X64" s="37">
        <f>SUM($C51:X51)</f>
        <v>0.55790180796827471</v>
      </c>
      <c r="Y64" s="37">
        <f>SUM($C51:Y51)</f>
        <v>0.57108105974571333</v>
      </c>
      <c r="Z64" s="37">
        <f>SUM($C51:Z51)</f>
        <v>0.58596305206182553</v>
      </c>
      <c r="AA64" s="37">
        <f>SUM($C51:AA51)</f>
        <v>0.59413320793612656</v>
      </c>
      <c r="AB64" s="37">
        <f>SUM($C51:AB51)</f>
        <v>0.60909487504127724</v>
      </c>
      <c r="AC64" s="37">
        <f>SUM($C51:AC51)</f>
        <v>0.62539516439954324</v>
      </c>
      <c r="AD64" s="37">
        <f>SUM($C51:AD51)</f>
        <v>0.6387628820869774</v>
      </c>
      <c r="AE64" s="37">
        <f>SUM($C51:AE51)</f>
        <v>0.65304722108116853</v>
      </c>
    </row>
    <row r="65" spans="2:31" x14ac:dyDescent="0.25">
      <c r="B65" s="4" t="str">
        <f t="shared" si="33"/>
        <v>Other_A</v>
      </c>
      <c r="C65" s="37">
        <f>SUM($C52:C52)</f>
        <v>2.173625072229118E-2</v>
      </c>
      <c r="D65" s="37">
        <f>SUM($C52:D52)</f>
        <v>4.7815573295527193E-2</v>
      </c>
      <c r="E65" s="37">
        <f>SUM($C52:E52)</f>
        <v>7.8059176303527905E-2</v>
      </c>
      <c r="F65" s="37">
        <f>SUM($C52:F52)</f>
        <v>0.11394801486283747</v>
      </c>
      <c r="G65" s="37">
        <f>SUM($C52:G52)</f>
        <v>0.14751692764911989</v>
      </c>
      <c r="H65" s="37">
        <f>SUM($C52:H52)</f>
        <v>0.18055502893482209</v>
      </c>
      <c r="I65" s="37">
        <f>SUM($C52:I52)</f>
        <v>0.21472352665416497</v>
      </c>
      <c r="J65" s="37">
        <f>SUM($C52:J52)</f>
        <v>0.25090197080713766</v>
      </c>
      <c r="K65" s="37">
        <f>SUM($C52:K52)</f>
        <v>0.29649778545482164</v>
      </c>
      <c r="L65" s="37">
        <f>SUM($C52:L52)</f>
        <v>0.33816979937750569</v>
      </c>
      <c r="M65" s="37">
        <f>SUM($C52:M52)</f>
        <v>0.37752375838272134</v>
      </c>
      <c r="N65" s="37">
        <f>SUM($C52:N52)</f>
        <v>0.41721106640559058</v>
      </c>
      <c r="O65" s="37">
        <f>SUM($C52:O52)</f>
        <v>0.45073114334233666</v>
      </c>
      <c r="P65" s="37">
        <f>SUM($C52:P52)</f>
        <v>0.48174803739988398</v>
      </c>
      <c r="Q65" s="37">
        <f>SUM($C52:Q52)</f>
        <v>0.50963810973420398</v>
      </c>
      <c r="R65" s="37">
        <f>SUM($C52:R52)</f>
        <v>0.53850774879857055</v>
      </c>
      <c r="S65" s="37">
        <f>SUM($C52:S52)</f>
        <v>0.56750219139918112</v>
      </c>
      <c r="T65" s="37">
        <f>SUM($C52:T52)</f>
        <v>0.59559560978928849</v>
      </c>
      <c r="U65" s="37">
        <f>SUM($C52:U52)</f>
        <v>0.62486905639525647</v>
      </c>
      <c r="V65" s="37">
        <f>SUM($C52:V52)</f>
        <v>0.6565411305674137</v>
      </c>
      <c r="W65" s="37">
        <f>SUM($C52:W52)</f>
        <v>0.68186535107140744</v>
      </c>
      <c r="X65" s="37">
        <f>SUM($C52:X52)</f>
        <v>0.70498406435782079</v>
      </c>
      <c r="Y65" s="37">
        <f>SUM($C52:Y52)</f>
        <v>0.72624734539648694</v>
      </c>
      <c r="Z65" s="37">
        <f>SUM($C52:Z52)</f>
        <v>0.74748496248612806</v>
      </c>
      <c r="AA65" s="37">
        <f>SUM($C52:AA52)</f>
        <v>0.76778838264510285</v>
      </c>
      <c r="AB65" s="37">
        <f>SUM($C52:AB52)</f>
        <v>0.79255613305198869</v>
      </c>
      <c r="AC65" s="37">
        <f>SUM($C52:AC52)</f>
        <v>0.81176395982174809</v>
      </c>
      <c r="AD65" s="37">
        <f>SUM($C52:AD52)</f>
        <v>0.83414609405259665</v>
      </c>
      <c r="AE65" s="37">
        <f>SUM($C52:AE52)</f>
        <v>0.85617382351109272</v>
      </c>
    </row>
    <row r="66" spans="2:31" x14ac:dyDescent="0.25">
      <c r="B66" s="4" t="str">
        <f t="shared" si="33"/>
        <v>Peak_B</v>
      </c>
      <c r="C66" s="37">
        <f>SUM($C53:C53)</f>
        <v>2.1431143456009858E-2</v>
      </c>
      <c r="D66" s="37">
        <f>SUM($C53:D53)</f>
        <v>4.3262911009899707E-2</v>
      </c>
      <c r="E66" s="37">
        <f>SUM($C53:E53)</f>
        <v>6.5699186499397003E-2</v>
      </c>
      <c r="F66" s="37">
        <f>SUM($C53:F53)</f>
        <v>8.7513302595509754E-2</v>
      </c>
      <c r="G66" s="37">
        <f>SUM($C53:G53)</f>
        <v>0.10347056872229057</v>
      </c>
      <c r="H66" s="37">
        <f>SUM($C53:H53)</f>
        <v>0.11623279653998421</v>
      </c>
      <c r="I66" s="37">
        <f>SUM($C53:I53)</f>
        <v>0.12797088660162587</v>
      </c>
      <c r="J66" s="37">
        <f>SUM($C53:J53)</f>
        <v>0.13884773332421391</v>
      </c>
      <c r="K66" s="37">
        <f>SUM($C53:K53)</f>
        <v>0.14907983179831638</v>
      </c>
      <c r="L66" s="37">
        <f>SUM($C53:L53)</f>
        <v>0.15879417159799059</v>
      </c>
      <c r="M66" s="37">
        <f>SUM($C53:M53)</f>
        <v>0.16823880139922828</v>
      </c>
      <c r="N66" s="37">
        <f>SUM($C53:N53)</f>
        <v>0.17815803278103912</v>
      </c>
      <c r="O66" s="37">
        <f>SUM($C53:O53)</f>
        <v>0.18874938161284646</v>
      </c>
      <c r="P66" s="37">
        <f>SUM($C53:P53)</f>
        <v>0.19794162954537228</v>
      </c>
      <c r="Q66" s="37">
        <f>SUM($C53:Q53)</f>
        <v>0.20838710008676728</v>
      </c>
      <c r="R66" s="37">
        <f>SUM($C53:R53)</f>
        <v>0.21816474036208933</v>
      </c>
      <c r="S66" s="37">
        <f>SUM($C53:S53)</f>
        <v>0.22707379226483951</v>
      </c>
      <c r="T66" s="37">
        <f>SUM($C53:T53)</f>
        <v>0.23672949683952857</v>
      </c>
      <c r="U66" s="37">
        <f>SUM($C53:U53)</f>
        <v>0.24545474725663902</v>
      </c>
      <c r="V66" s="37">
        <f>SUM($C53:V53)</f>
        <v>0.25145868828111051</v>
      </c>
      <c r="W66" s="37">
        <f>SUM($C53:W53)</f>
        <v>0.25678013909320735</v>
      </c>
      <c r="X66" s="37">
        <f>SUM($C53:X53)</f>
        <v>0.26255009768350296</v>
      </c>
      <c r="Y66" s="37">
        <f>SUM($C53:Y53)</f>
        <v>0.26795275646685662</v>
      </c>
      <c r="Z66" s="37">
        <f>SUM($C53:Z53)</f>
        <v>0.2734428349085864</v>
      </c>
      <c r="AA66" s="37">
        <f>SUM($C53:AA53)</f>
        <v>0.27876872544985354</v>
      </c>
      <c r="AB66" s="37">
        <f>SUM($C53:AB53)</f>
        <v>0.28441803966723428</v>
      </c>
      <c r="AC66" s="37">
        <f>SUM($C53:AC53)</f>
        <v>0.29010137310690387</v>
      </c>
      <c r="AD66" s="37">
        <f>SUM($C53:AD53)</f>
        <v>0.29563208391106</v>
      </c>
      <c r="AE66" s="37">
        <f>SUM($C53:AE53)</f>
        <v>0.3011753383270237</v>
      </c>
    </row>
    <row r="67" spans="2:31" x14ac:dyDescent="0.25">
      <c r="B67" s="4" t="str">
        <f t="shared" si="33"/>
        <v>Other_B</v>
      </c>
      <c r="C67" s="37">
        <f>SUM($C54:C54)</f>
        <v>5.5084360197593663E-3</v>
      </c>
      <c r="D67" s="37">
        <f>SUM($C54:D54)</f>
        <v>1.0743481951138322E-2</v>
      </c>
      <c r="E67" s="37">
        <f>SUM($C54:E54)</f>
        <v>1.5484969194748156E-2</v>
      </c>
      <c r="F67" s="37">
        <f>SUM($C54:F54)</f>
        <v>1.9958922819443784E-2</v>
      </c>
      <c r="G67" s="37">
        <f>SUM($C54:G54)</f>
        <v>2.1848084718950403E-2</v>
      </c>
      <c r="H67" s="37">
        <f>SUM($C54:H54)</f>
        <v>2.2642819227189092E-2</v>
      </c>
      <c r="I67" s="37">
        <f>SUM($C54:I54)</f>
        <v>2.3473758313830986E-2</v>
      </c>
      <c r="J67" s="37">
        <f>SUM($C54:J54)</f>
        <v>2.4211587017531042E-2</v>
      </c>
      <c r="K67" s="37">
        <f>SUM($C54:K54)</f>
        <v>2.4776406532848419E-2</v>
      </c>
      <c r="L67" s="37">
        <f>SUM($C54:L54)</f>
        <v>2.5493200742522783E-2</v>
      </c>
      <c r="M67" s="37">
        <f>SUM($C54:M54)</f>
        <v>2.6086958173077643E-2</v>
      </c>
      <c r="N67" s="37">
        <f>SUM($C54:N54)</f>
        <v>2.6504621962124844E-2</v>
      </c>
      <c r="O67" s="37">
        <f>SUM($C54:O54)</f>
        <v>2.6820124790952238E-2</v>
      </c>
      <c r="P67" s="37">
        <f>SUM($C54:P54)</f>
        <v>2.7113677637695857E-2</v>
      </c>
      <c r="Q67" s="37">
        <f>SUM($C54:Q54)</f>
        <v>2.7408222785951671E-2</v>
      </c>
      <c r="R67" s="37">
        <f>SUM($C54:R54)</f>
        <v>2.7704621375716283E-2</v>
      </c>
      <c r="S67" s="37">
        <f>SUM($C54:S54)</f>
        <v>2.8309900693676133E-2</v>
      </c>
      <c r="T67" s="37">
        <f>SUM($C54:T54)</f>
        <v>2.8962953620865341E-2</v>
      </c>
      <c r="U67" s="37">
        <f>SUM($C54:U54)</f>
        <v>2.9578584767753855E-2</v>
      </c>
      <c r="V67" s="37">
        <f>SUM($C54:V54)</f>
        <v>2.9883191593272442E-2</v>
      </c>
      <c r="W67" s="37">
        <f>SUM($C54:W54)</f>
        <v>3.0239983546947749E-2</v>
      </c>
      <c r="X67" s="37">
        <f>SUM($C54:X54)</f>
        <v>3.0586453958021544E-2</v>
      </c>
      <c r="Y67" s="37">
        <f>SUM($C54:Y54)</f>
        <v>3.0664921982438323E-2</v>
      </c>
      <c r="Z67" s="37">
        <f>SUM($C54:Z54)</f>
        <v>3.0750325243650515E-2</v>
      </c>
      <c r="AA67" s="37">
        <f>SUM($C54:AA54)</f>
        <v>3.0834384523606838E-2</v>
      </c>
      <c r="AB67" s="37">
        <f>SUM($C54:AB54)</f>
        <v>3.09050387379429E-2</v>
      </c>
      <c r="AC67" s="37">
        <f>SUM($C54:AC54)</f>
        <v>3.0993214547882727E-2</v>
      </c>
      <c r="AD67" s="37">
        <f>SUM($C54:AD54)</f>
        <v>3.1077530344285259E-2</v>
      </c>
      <c r="AE67" s="37">
        <f>SUM($C54:AE54)</f>
        <v>3.1170863387999421E-2</v>
      </c>
    </row>
    <row r="68" spans="2:31" x14ac:dyDescent="0.25">
      <c r="B68" s="4" t="str">
        <f t="shared" si="33"/>
        <v>Peak_C</v>
      </c>
      <c r="C68" s="37">
        <f>SUM($C55:C55)</f>
        <v>3.8886170929768748E-4</v>
      </c>
      <c r="D68" s="37">
        <f>SUM($C55:D55)</f>
        <v>8.489769819122557E-4</v>
      </c>
      <c r="E68" s="37">
        <f>SUM($C55:E55)</f>
        <v>1.2906036478302588E-3</v>
      </c>
      <c r="F68" s="37">
        <f>SUM($C55:F55)</f>
        <v>1.8559144500727401E-3</v>
      </c>
      <c r="G68" s="37">
        <f>SUM($C55:G55)</f>
        <v>2.4660045972106186E-3</v>
      </c>
      <c r="H68" s="37">
        <f>SUM($C55:H55)</f>
        <v>3.096762233167287E-3</v>
      </c>
      <c r="I68" s="37">
        <f>SUM($C55:I55)</f>
        <v>3.8102666692216951E-3</v>
      </c>
      <c r="J68" s="37">
        <f>SUM($C55:J55)</f>
        <v>4.4036980239645692E-3</v>
      </c>
      <c r="K68" s="37">
        <f>SUM($C55:K55)</f>
        <v>5.2202044115208669E-3</v>
      </c>
      <c r="L68" s="37">
        <f>SUM($C55:L55)</f>
        <v>6.0341262229778548E-3</v>
      </c>
      <c r="M68" s="37">
        <f>SUM($C55:M55)</f>
        <v>6.8615735110097251E-3</v>
      </c>
      <c r="N68" s="37">
        <f>SUM($C55:N55)</f>
        <v>7.726027475299979E-3</v>
      </c>
      <c r="O68" s="37">
        <f>SUM($C55:O55)</f>
        <v>8.6289078454350344E-3</v>
      </c>
      <c r="P68" s="37">
        <f>SUM($C55:P55)</f>
        <v>9.3112776305375212E-3</v>
      </c>
      <c r="Q68" s="37">
        <f>SUM($C55:Q55)</f>
        <v>1.0241883203469065E-2</v>
      </c>
      <c r="R68" s="37">
        <f>SUM($C55:R55)</f>
        <v>1.1092273008753092E-2</v>
      </c>
      <c r="S68" s="37">
        <f>SUM($C55:S55)</f>
        <v>1.1904980736690418E-2</v>
      </c>
      <c r="T68" s="37">
        <f>SUM($C55:T55)</f>
        <v>1.2764186585301046E-2</v>
      </c>
      <c r="U68" s="37">
        <f>SUM($C55:U55)</f>
        <v>1.3609530005367606E-2</v>
      </c>
      <c r="V68" s="37">
        <f>SUM($C55:V55)</f>
        <v>1.3989137998701422E-2</v>
      </c>
      <c r="W68" s="37">
        <f>SUM($C55:W55)</f>
        <v>1.4264202765580077E-2</v>
      </c>
      <c r="X68" s="37">
        <f>SUM($C55:X55)</f>
        <v>1.4532379789784351E-2</v>
      </c>
      <c r="Y68" s="37">
        <f>SUM($C55:Y55)</f>
        <v>1.4784399085297861E-2</v>
      </c>
      <c r="Z68" s="37">
        <f>SUM($C55:Z55)</f>
        <v>1.5064956677236827E-2</v>
      </c>
      <c r="AA68" s="37">
        <f>SUM($C55:AA55)</f>
        <v>1.5282092775875118E-2</v>
      </c>
      <c r="AB68" s="37">
        <f>SUM($C55:AB55)</f>
        <v>1.5575059126681319E-2</v>
      </c>
      <c r="AC68" s="37">
        <f>SUM($C55:AC55)</f>
        <v>1.5882333862736905E-2</v>
      </c>
      <c r="AD68" s="37">
        <f>SUM($C55:AD55)</f>
        <v>1.6156501654925996E-2</v>
      </c>
      <c r="AE68" s="37">
        <f>SUM($C55:AE55)</f>
        <v>1.6453585223450602E-2</v>
      </c>
    </row>
    <row r="69" spans="2:31" x14ac:dyDescent="0.25">
      <c r="B69" s="4" t="str">
        <f t="shared" si="33"/>
        <v>Other_C</v>
      </c>
      <c r="C69" s="37">
        <f>SUM($C56:C56)</f>
        <v>2.1086897469038209E-3</v>
      </c>
      <c r="D69" s="37">
        <f>SUM($C56:D56)</f>
        <v>4.517063802247573E-3</v>
      </c>
      <c r="E69" s="37">
        <f>SUM($C56:E56)</f>
        <v>7.2000983304878804E-3</v>
      </c>
      <c r="F69" s="37">
        <f>SUM($C56:F56)</f>
        <v>1.0009929694458342E-2</v>
      </c>
      <c r="G69" s="37">
        <f>SUM($C56:G56)</f>
        <v>1.3011024517952928E-2</v>
      </c>
      <c r="H69" s="37">
        <f>SUM($C56:H56)</f>
        <v>1.6326654562746578E-2</v>
      </c>
      <c r="I69" s="37">
        <f>SUM($C56:I56)</f>
        <v>1.9704578956426209E-2</v>
      </c>
      <c r="J69" s="37">
        <f>SUM($C56:J56)</f>
        <v>2.3076758296987333E-2</v>
      </c>
      <c r="K69" s="37">
        <f>SUM($C56:K56)</f>
        <v>2.6763370275260691E-2</v>
      </c>
      <c r="L69" s="37">
        <f>SUM($C56:L56)</f>
        <v>3.0160237250371941E-2</v>
      </c>
      <c r="M69" s="37">
        <f>SUM($C56:M56)</f>
        <v>3.3486378058162056E-2</v>
      </c>
      <c r="N69" s="37">
        <f>SUM($C56:N56)</f>
        <v>3.5827677238420716E-2</v>
      </c>
      <c r="O69" s="37">
        <f>SUM($C56:O56)</f>
        <v>3.8100530237425677E-2</v>
      </c>
      <c r="P69" s="37">
        <f>SUM($C56:P56)</f>
        <v>4.0333057619955003E-2</v>
      </c>
      <c r="Q69" s="37">
        <f>SUM($C56:Q56)</f>
        <v>4.2693021748185005E-2</v>
      </c>
      <c r="R69" s="37">
        <f>SUM($C56:R56)</f>
        <v>4.4933970817452339E-2</v>
      </c>
      <c r="S69" s="37">
        <f>SUM($C56:S56)</f>
        <v>4.7223810459712037E-2</v>
      </c>
      <c r="T69" s="37">
        <f>SUM($C56:T56)</f>
        <v>4.9448764864291186E-2</v>
      </c>
      <c r="U69" s="37">
        <f>SUM($C56:U56)</f>
        <v>5.1612947355953051E-2</v>
      </c>
      <c r="V69" s="37">
        <f>SUM($C56:V56)</f>
        <v>5.2514092591770437E-2</v>
      </c>
      <c r="W69" s="37">
        <f>SUM($C56:W56)</f>
        <v>5.3075639166186517E-2</v>
      </c>
      <c r="X69" s="37">
        <f>SUM($C56:X56)</f>
        <v>5.363052099384423E-2</v>
      </c>
      <c r="Y69" s="37">
        <f>SUM($C56:Y56)</f>
        <v>5.4174313233564156E-2</v>
      </c>
      <c r="Z69" s="37">
        <f>SUM($C56:Z56)</f>
        <v>5.471112202100846E-2</v>
      </c>
      <c r="AA69" s="37">
        <f>SUM($C56:AA56)</f>
        <v>5.5226951305702113E-2</v>
      </c>
      <c r="AB69" s="37">
        <f>SUM($C56:AB56)</f>
        <v>5.5801182422340667E-2</v>
      </c>
      <c r="AC69" s="37">
        <f>SUM($C56:AC56)</f>
        <v>5.6341899441184964E-2</v>
      </c>
      <c r="AD69" s="37">
        <f>SUM($C56:AD56)</f>
        <v>5.6886955608209944E-2</v>
      </c>
      <c r="AE69" s="37">
        <f>SUM($C56:AE56)</f>
        <v>5.7418983459195987E-2</v>
      </c>
    </row>
    <row r="70" spans="2:31" x14ac:dyDescent="0.25">
      <c r="B70" s="4" t="str">
        <f t="shared" si="33"/>
        <v>Peak_D</v>
      </c>
      <c r="C70" s="37">
        <f>SUM($C57:C57)</f>
        <v>7.3233397125591886E-3</v>
      </c>
      <c r="D70" s="37">
        <f>SUM($C57:D57)</f>
        <v>1.6535020258928741E-2</v>
      </c>
      <c r="E70" s="37">
        <f>SUM($C57:E57)</f>
        <v>2.4347468647419632E-2</v>
      </c>
      <c r="F70" s="37">
        <f>SUM($C57:F57)</f>
        <v>3.5365232952224379E-2</v>
      </c>
      <c r="G70" s="37">
        <f>SUM($C57:G57)</f>
        <v>4.7331170990806554E-2</v>
      </c>
      <c r="H70" s="37">
        <f>SUM($C57:H57)</f>
        <v>6.1072727393684335E-2</v>
      </c>
      <c r="I70" s="37">
        <f>SUM($C57:I57)</f>
        <v>7.5354781085315778E-2</v>
      </c>
      <c r="J70" s="37">
        <f>SUM($C57:J57)</f>
        <v>8.6449561472917033E-2</v>
      </c>
      <c r="K70" s="37">
        <f>SUM($C57:K57)</f>
        <v>0.10406746902616351</v>
      </c>
      <c r="L70" s="37">
        <f>SUM($C57:L57)</f>
        <v>0.11896058007806035</v>
      </c>
      <c r="M70" s="37">
        <f>SUM($C57:M57)</f>
        <v>0.13351309548124435</v>
      </c>
      <c r="N70" s="37">
        <f>SUM($C57:N57)</f>
        <v>0.14719892933082634</v>
      </c>
      <c r="O70" s="37">
        <f>SUM($C57:O57)</f>
        <v>0.15471426437347932</v>
      </c>
      <c r="P70" s="37">
        <f>SUM($C57:P57)</f>
        <v>0.15949567266004022</v>
      </c>
      <c r="Q70" s="37">
        <f>SUM($C57:Q57)</f>
        <v>0.16731459736759058</v>
      </c>
      <c r="R70" s="37">
        <f>SUM($C57:R57)</f>
        <v>0.1736860459084813</v>
      </c>
      <c r="S70" s="37">
        <f>SUM($C57:S57)</f>
        <v>0.18041733631571694</v>
      </c>
      <c r="T70" s="37">
        <f>SUM($C57:T57)</f>
        <v>0.18704166942968314</v>
      </c>
      <c r="U70" s="37">
        <f>SUM($C57:U57)</f>
        <v>0.19383272344013125</v>
      </c>
      <c r="V70" s="37">
        <f>SUM($C57:V57)</f>
        <v>0.19893851977913746</v>
      </c>
      <c r="W70" s="37">
        <f>SUM($C57:W57)</f>
        <v>0.20287687405142407</v>
      </c>
      <c r="X70" s="37">
        <f>SUM($C57:X57)</f>
        <v>0.20668061050558634</v>
      </c>
      <c r="Y70" s="37">
        <f>SUM($C57:Y57)</f>
        <v>0.21059205741629788</v>
      </c>
      <c r="Z70" s="37">
        <f>SUM($C57:Z57)</f>
        <v>0.2146696583544091</v>
      </c>
      <c r="AA70" s="37">
        <f>SUM($C57:AA57)</f>
        <v>0.21745522293244834</v>
      </c>
      <c r="AB70" s="37">
        <f>SUM($C57:AB57)</f>
        <v>0.22189103532725152</v>
      </c>
      <c r="AC70" s="37">
        <f>SUM($C57:AC57)</f>
        <v>0.22640188014159929</v>
      </c>
      <c r="AD70" s="37">
        <f>SUM($C57:AD57)</f>
        <v>0.23035797411232595</v>
      </c>
      <c r="AE70" s="37">
        <f>SUM($C57:AE57)</f>
        <v>0.23420325026676225</v>
      </c>
    </row>
    <row r="71" spans="2:31" x14ac:dyDescent="0.25">
      <c r="B71" s="4" t="str">
        <f t="shared" si="33"/>
        <v>Other_D</v>
      </c>
      <c r="C71" s="37">
        <f>SUM($C58:C58)</f>
        <v>4.2311811448374377E-3</v>
      </c>
      <c r="D71" s="37">
        <f>SUM($C58:D58)</f>
        <v>9.3116632486933051E-3</v>
      </c>
      <c r="E71" s="37">
        <f>SUM($C58:E58)</f>
        <v>1.5666683872445578E-2</v>
      </c>
      <c r="F71" s="37">
        <f>SUM($C58:F58)</f>
        <v>2.3069499049639869E-2</v>
      </c>
      <c r="G71" s="37">
        <f>SUM($C58:G58)</f>
        <v>3.1354803014043982E-2</v>
      </c>
      <c r="H71" s="37">
        <f>SUM($C58:H58)</f>
        <v>4.0497935232480124E-2</v>
      </c>
      <c r="I71" s="37">
        <f>SUM($C58:I58)</f>
        <v>5.0423962432005524E-2</v>
      </c>
      <c r="J71" s="37">
        <f>SUM($C58:J58)</f>
        <v>6.0599523249835953E-2</v>
      </c>
      <c r="K71" s="37">
        <f>SUM($C58:K58)</f>
        <v>7.1900828154853477E-2</v>
      </c>
      <c r="L71" s="37">
        <f>SUM($C58:L58)</f>
        <v>8.3097477574856332E-2</v>
      </c>
      <c r="M71" s="37">
        <f>SUM($C58:M58)</f>
        <v>9.4358672173826097E-2</v>
      </c>
      <c r="N71" s="37">
        <f>SUM($C58:N58)</f>
        <v>0.10549699071147201</v>
      </c>
      <c r="O71" s="37">
        <f>SUM($C58:O58)</f>
        <v>0.11411310038151927</v>
      </c>
      <c r="P71" s="37">
        <f>SUM($C58:P58)</f>
        <v>0.1218252395807104</v>
      </c>
      <c r="Q71" s="37">
        <f>SUM($C58:Q58)</f>
        <v>0.12950537211042135</v>
      </c>
      <c r="R71" s="37">
        <f>SUM($C58:R58)</f>
        <v>0.13682659803578928</v>
      </c>
      <c r="S71" s="37">
        <f>SUM($C58:S58)</f>
        <v>0.14368633613152798</v>
      </c>
      <c r="T71" s="37">
        <f>SUM($C58:T58)</f>
        <v>0.15164303556891781</v>
      </c>
      <c r="U71" s="37">
        <f>SUM($C58:U58)</f>
        <v>0.15913549502564669</v>
      </c>
      <c r="V71" s="37">
        <f>SUM($C58:V58)</f>
        <v>0.16517831345343825</v>
      </c>
      <c r="W71" s="37">
        <f>SUM($C58:W58)</f>
        <v>0.17043079971133374</v>
      </c>
      <c r="X71" s="37">
        <f>SUM($C58:X58)</f>
        <v>0.17514992727612286</v>
      </c>
      <c r="Y71" s="37">
        <f>SUM($C58:Y58)</f>
        <v>0.17965090893818195</v>
      </c>
      <c r="Z71" s="37">
        <f>SUM($C58:Z58)</f>
        <v>0.18425685212066351</v>
      </c>
      <c r="AA71" s="37">
        <f>SUM($C58:AA58)</f>
        <v>0.18856251870099175</v>
      </c>
      <c r="AB71" s="37">
        <f>SUM($C58:AB58)</f>
        <v>0.19333551471802535</v>
      </c>
      <c r="AC71" s="37">
        <f>SUM($C58:AC58)</f>
        <v>0.19789094578581581</v>
      </c>
      <c r="AD71" s="37">
        <f>SUM($C58:AD58)</f>
        <v>0.20247904736749892</v>
      </c>
      <c r="AE71" s="37">
        <f>SUM($C58:AE58)</f>
        <v>0.20717082173336732</v>
      </c>
    </row>
    <row r="72" spans="2:31" x14ac:dyDescent="0.25">
      <c r="B72" s="6" t="str">
        <f t="shared" si="33"/>
        <v>Total</v>
      </c>
      <c r="C72" s="38">
        <f t="shared" ref="C72:AE72" si="35">SUM(C64:C71)</f>
        <v>7.8373064226836611E-2</v>
      </c>
      <c r="D72" s="38">
        <f t="shared" si="35"/>
        <v>0.16803935940710818</v>
      </c>
      <c r="E72" s="38">
        <f t="shared" si="35"/>
        <v>0.25694014616860716</v>
      </c>
      <c r="F72" s="38">
        <f t="shared" si="35"/>
        <v>0.36541452149850151</v>
      </c>
      <c r="G72" s="38">
        <f t="shared" si="35"/>
        <v>0.46770165168325589</v>
      </c>
      <c r="H72" s="38">
        <f t="shared" si="35"/>
        <v>0.56939410827727588</v>
      </c>
      <c r="I72" s="38">
        <f t="shared" si="35"/>
        <v>0.67739636542086734</v>
      </c>
      <c r="J72" s="38">
        <f t="shared" si="35"/>
        <v>0.76987286273200484</v>
      </c>
      <c r="K72" s="38">
        <f t="shared" si="35"/>
        <v>0.89571090715570678</v>
      </c>
      <c r="L72" s="38">
        <f t="shared" si="35"/>
        <v>1.0132028500742758</v>
      </c>
      <c r="M72" s="38">
        <f t="shared" si="35"/>
        <v>1.1263334420597695</v>
      </c>
      <c r="N72" s="38">
        <f t="shared" si="35"/>
        <v>1.2384558883473535</v>
      </c>
      <c r="O72" s="38">
        <f t="shared" si="35"/>
        <v>1.3334316410994713</v>
      </c>
      <c r="P72" s="38">
        <f t="shared" si="35"/>
        <v>1.4043555219434278</v>
      </c>
      <c r="Q72" s="38">
        <f t="shared" si="35"/>
        <v>1.4920959008517827</v>
      </c>
      <c r="R72" s="38">
        <f t="shared" si="35"/>
        <v>1.5729197493893659</v>
      </c>
      <c r="S72" s="38">
        <f t="shared" si="35"/>
        <v>1.6520290114836083</v>
      </c>
      <c r="T72" s="38">
        <f t="shared" si="35"/>
        <v>1.7365995631490703</v>
      </c>
      <c r="U72" s="38">
        <f t="shared" si="35"/>
        <v>1.8215566837336832</v>
      </c>
      <c r="V72" s="38">
        <f t="shared" si="35"/>
        <v>1.8935506168662388</v>
      </c>
      <c r="W72" s="38">
        <f t="shared" si="35"/>
        <v>1.9517203744024898</v>
      </c>
      <c r="X72" s="38">
        <f t="shared" si="35"/>
        <v>2.0060158625329576</v>
      </c>
      <c r="Y72" s="38">
        <f t="shared" si="35"/>
        <v>2.0551477622648373</v>
      </c>
      <c r="Z72" s="38">
        <f t="shared" si="35"/>
        <v>2.1063437638735083</v>
      </c>
      <c r="AA72" s="38">
        <f t="shared" si="35"/>
        <v>2.1480514862697069</v>
      </c>
      <c r="AB72" s="38">
        <f t="shared" si="35"/>
        <v>2.2035768780927416</v>
      </c>
      <c r="AC72" s="38">
        <f t="shared" si="35"/>
        <v>2.2547707711074154</v>
      </c>
      <c r="AD72" s="38">
        <f t="shared" si="35"/>
        <v>2.3054990691378801</v>
      </c>
      <c r="AE72" s="38">
        <f t="shared" si="35"/>
        <v>2.3568138869900603</v>
      </c>
    </row>
    <row r="75" spans="2:31" x14ac:dyDescent="0.25">
      <c r="B75" s="1" t="s">
        <v>11</v>
      </c>
    </row>
    <row r="76" spans="2:31" x14ac:dyDescent="0.25">
      <c r="B76" s="2" t="str">
        <f t="shared" ref="B76:B85" si="36">B24</f>
        <v>Bundle</v>
      </c>
      <c r="C76" s="3">
        <f t="shared" ref="C76:AE76" si="37">C$24</f>
        <v>2022</v>
      </c>
      <c r="D76" s="3">
        <f t="shared" si="37"/>
        <v>2023</v>
      </c>
      <c r="E76" s="3">
        <f t="shared" si="37"/>
        <v>2024</v>
      </c>
      <c r="F76" s="3">
        <f t="shared" si="37"/>
        <v>2025</v>
      </c>
      <c r="G76" s="3">
        <f t="shared" si="37"/>
        <v>2026</v>
      </c>
      <c r="H76" s="3">
        <f t="shared" si="37"/>
        <v>2027</v>
      </c>
      <c r="I76" s="3">
        <f t="shared" si="37"/>
        <v>2028</v>
      </c>
      <c r="J76" s="3">
        <f t="shared" si="37"/>
        <v>2029</v>
      </c>
      <c r="K76" s="3">
        <f t="shared" si="37"/>
        <v>2030</v>
      </c>
      <c r="L76" s="3">
        <f t="shared" si="37"/>
        <v>2031</v>
      </c>
      <c r="M76" s="3">
        <f t="shared" si="37"/>
        <v>2032</v>
      </c>
      <c r="N76" s="3">
        <f t="shared" si="37"/>
        <v>2033</v>
      </c>
      <c r="O76" s="3">
        <f t="shared" si="37"/>
        <v>2034</v>
      </c>
      <c r="P76" s="3">
        <f t="shared" si="37"/>
        <v>2035</v>
      </c>
      <c r="Q76" s="3">
        <f t="shared" si="37"/>
        <v>2036</v>
      </c>
      <c r="R76" s="3">
        <f t="shared" si="37"/>
        <v>2037</v>
      </c>
      <c r="S76" s="3">
        <f t="shared" si="37"/>
        <v>2038</v>
      </c>
      <c r="T76" s="3">
        <f t="shared" si="37"/>
        <v>2039</v>
      </c>
      <c r="U76" s="3">
        <f t="shared" si="37"/>
        <v>2040</v>
      </c>
      <c r="V76" s="3">
        <f t="shared" si="37"/>
        <v>2041</v>
      </c>
      <c r="W76" s="3">
        <f t="shared" si="37"/>
        <v>2042</v>
      </c>
      <c r="X76" s="3">
        <f t="shared" si="37"/>
        <v>2043</v>
      </c>
      <c r="Y76" s="3">
        <f t="shared" si="37"/>
        <v>2044</v>
      </c>
      <c r="Z76" s="3">
        <f t="shared" si="37"/>
        <v>2045</v>
      </c>
      <c r="AA76" s="3">
        <f t="shared" si="37"/>
        <v>2046</v>
      </c>
      <c r="AB76" s="3">
        <f t="shared" si="37"/>
        <v>2047</v>
      </c>
      <c r="AC76" s="3">
        <f t="shared" si="37"/>
        <v>2048</v>
      </c>
      <c r="AD76" s="3">
        <f t="shared" si="37"/>
        <v>2049</v>
      </c>
      <c r="AE76" s="3">
        <f t="shared" si="37"/>
        <v>2050</v>
      </c>
    </row>
    <row r="77" spans="2:31" x14ac:dyDescent="0.25">
      <c r="B77" s="4" t="str">
        <f t="shared" si="36"/>
        <v>Peak_A</v>
      </c>
      <c r="C77" s="10">
        <v>44.30566319774762</v>
      </c>
      <c r="D77" s="10">
        <v>48.473283666820443</v>
      </c>
      <c r="E77" s="10">
        <v>47.746338093819219</v>
      </c>
      <c r="F77" s="10">
        <v>49.787080470435534</v>
      </c>
      <c r="G77" s="10">
        <v>52.309040026646279</v>
      </c>
      <c r="H77" s="10">
        <v>51.375394389894694</v>
      </c>
      <c r="I77" s="10">
        <v>51.008572990121863</v>
      </c>
      <c r="J77" s="10">
        <v>53.56149964410897</v>
      </c>
      <c r="K77" s="10">
        <v>54.773699795363427</v>
      </c>
      <c r="L77" s="10">
        <v>53.332640961163598</v>
      </c>
      <c r="M77" s="10">
        <v>57.082065148060167</v>
      </c>
      <c r="N77" s="10">
        <v>57.506624387617094</v>
      </c>
      <c r="O77" s="10">
        <v>67.033566886067149</v>
      </c>
      <c r="P77" s="10">
        <v>69.006610194546369</v>
      </c>
      <c r="Q77" s="10">
        <v>60.468338896322415</v>
      </c>
      <c r="R77" s="10">
        <v>62.409270287278694</v>
      </c>
      <c r="S77" s="10">
        <v>61.785711489168413</v>
      </c>
      <c r="T77" s="10">
        <v>55.996695364779661</v>
      </c>
      <c r="U77" s="10">
        <v>66.625071750519098</v>
      </c>
      <c r="V77" s="10">
        <v>83.346785171981097</v>
      </c>
      <c r="W77" s="10">
        <v>76.633268181958115</v>
      </c>
      <c r="X77" s="10">
        <v>72.724976370562246</v>
      </c>
      <c r="Y77" s="10">
        <v>91.436483314704532</v>
      </c>
      <c r="Z77" s="10">
        <v>82.426339169535936</v>
      </c>
      <c r="AA77" s="10">
        <v>73.21577535499766</v>
      </c>
      <c r="AB77" s="10">
        <v>73.414881046098813</v>
      </c>
      <c r="AC77" s="10">
        <v>73.62222889829907</v>
      </c>
      <c r="AD77" s="10">
        <v>73.83990019995008</v>
      </c>
      <c r="AE77" s="10">
        <v>74.070295873013066</v>
      </c>
    </row>
    <row r="78" spans="2:31" x14ac:dyDescent="0.25">
      <c r="B78" s="4" t="str">
        <f t="shared" si="36"/>
        <v>Other_A</v>
      </c>
      <c r="C78" s="10">
        <v>-1.4982108705429582</v>
      </c>
      <c r="D78" s="10">
        <v>-3.1217377867789207</v>
      </c>
      <c r="E78" s="10">
        <v>-4.1059998452666804</v>
      </c>
      <c r="F78" s="10">
        <v>-8.6419736909023488</v>
      </c>
      <c r="G78" s="10">
        <v>-1.6632137154317488</v>
      </c>
      <c r="H78" s="10">
        <v>19.837110529670543</v>
      </c>
      <c r="I78" s="10">
        <v>43.3015980290348</v>
      </c>
      <c r="J78" s="10">
        <v>43.358800772971939</v>
      </c>
      <c r="K78" s="10">
        <v>43.856020622899607</v>
      </c>
      <c r="L78" s="10">
        <v>52.496757765236829</v>
      </c>
      <c r="M78" s="10">
        <v>55.751901613658482</v>
      </c>
      <c r="N78" s="10">
        <v>59.947172834828699</v>
      </c>
      <c r="O78" s="10">
        <v>72.692178722559163</v>
      </c>
      <c r="P78" s="10">
        <v>64.01634211325397</v>
      </c>
      <c r="Q78" s="10">
        <v>67.432270279683095</v>
      </c>
      <c r="R78" s="10">
        <v>68.075020630106351</v>
      </c>
      <c r="S78" s="10">
        <v>66.236585772149297</v>
      </c>
      <c r="T78" s="10">
        <v>65.322161924132914</v>
      </c>
      <c r="U78" s="10">
        <v>62.100920705165414</v>
      </c>
      <c r="V78" s="10">
        <v>67.845615499428291</v>
      </c>
      <c r="W78" s="10">
        <v>74.915509642889219</v>
      </c>
      <c r="X78" s="10">
        <v>72.11378907180567</v>
      </c>
      <c r="Y78" s="10">
        <v>78.808229969358095</v>
      </c>
      <c r="Z78" s="10">
        <v>72.229434164119581</v>
      </c>
      <c r="AA78" s="10">
        <v>72.379031840560799</v>
      </c>
      <c r="AB78" s="10">
        <v>72.505084558844899</v>
      </c>
      <c r="AC78" s="10">
        <v>72.63447595428994</v>
      </c>
      <c r="AD78" s="10">
        <v>72.767982113189106</v>
      </c>
      <c r="AE78" s="10">
        <v>72.906457358360015</v>
      </c>
    </row>
    <row r="79" spans="2:31" x14ac:dyDescent="0.25">
      <c r="B79" s="4" t="str">
        <f t="shared" si="36"/>
        <v>Peak_B</v>
      </c>
      <c r="C79" s="10">
        <v>49.322827994541569</v>
      </c>
      <c r="D79" s="10">
        <v>41.364572074466764</v>
      </c>
      <c r="E79" s="10">
        <v>49.747665543090513</v>
      </c>
      <c r="F79" s="10">
        <v>13.36666194608353</v>
      </c>
      <c r="G79" s="10">
        <v>12.119092360388212</v>
      </c>
      <c r="H79" s="10">
        <v>3.5784917904047333</v>
      </c>
      <c r="I79" s="10">
        <v>22.102552741681048</v>
      </c>
      <c r="J79" s="10">
        <v>31.72714760111187</v>
      </c>
      <c r="K79" s="10">
        <v>29.207370245395428</v>
      </c>
      <c r="L79" s="10">
        <v>31.636691180727393</v>
      </c>
      <c r="M79" s="10">
        <v>38.4073131956658</v>
      </c>
      <c r="N79" s="10">
        <v>45.346112130411491</v>
      </c>
      <c r="O79" s="10">
        <v>55.220258604766933</v>
      </c>
      <c r="P79" s="10">
        <v>60.661119166138896</v>
      </c>
      <c r="Q79" s="10">
        <v>36.665833580148004</v>
      </c>
      <c r="R79" s="10">
        <v>44.912864681635583</v>
      </c>
      <c r="S79" s="10">
        <v>48.132272517710845</v>
      </c>
      <c r="T79" s="10">
        <v>45.418597057229377</v>
      </c>
      <c r="U79" s="10">
        <v>62.046707000623762</v>
      </c>
      <c r="V79" s="10">
        <v>147.09853647012227</v>
      </c>
      <c r="W79" s="10">
        <v>73.992193475595613</v>
      </c>
      <c r="X79" s="10">
        <v>63.745476243167744</v>
      </c>
      <c r="Y79" s="10">
        <v>42.887680008720373</v>
      </c>
      <c r="Z79" s="10">
        <v>39.323342116201459</v>
      </c>
      <c r="AA79" s="10">
        <v>39.377568800719224</v>
      </c>
      <c r="AB79" s="10">
        <v>39.447244564211438</v>
      </c>
      <c r="AC79" s="10">
        <v>39.518157010266265</v>
      </c>
      <c r="AD79" s="10">
        <v>39.590712570083831</v>
      </c>
      <c r="AE79" s="10">
        <v>39.665348730908036</v>
      </c>
    </row>
    <row r="80" spans="2:31" x14ac:dyDescent="0.25">
      <c r="B80" s="4" t="str">
        <f t="shared" si="36"/>
        <v>Other_B</v>
      </c>
      <c r="C80" s="10">
        <v>4.3932223746346173</v>
      </c>
      <c r="D80" s="10">
        <v>5.4615241630452713</v>
      </c>
      <c r="E80" s="10">
        <v>7.7029853075794206</v>
      </c>
      <c r="F80" s="10">
        <v>4.1185006770522072</v>
      </c>
      <c r="G80" s="10">
        <v>18.151808100465722</v>
      </c>
      <c r="H80" s="10">
        <v>86.118152574059906</v>
      </c>
      <c r="I80" s="10">
        <v>114.4280508965368</v>
      </c>
      <c r="J80" s="10">
        <v>135.75131640679868</v>
      </c>
      <c r="K80" s="10">
        <v>158.80500223364734</v>
      </c>
      <c r="L80" s="10">
        <v>160.02836566220057</v>
      </c>
      <c r="M80" s="10">
        <v>196.45066643686178</v>
      </c>
      <c r="N80" s="10">
        <v>290.85321814886947</v>
      </c>
      <c r="O80" s="10">
        <v>309.2569811718821</v>
      </c>
      <c r="P80" s="10">
        <v>273.1116602864135</v>
      </c>
      <c r="Q80" s="10">
        <v>270.3231521836841</v>
      </c>
      <c r="R80" s="10">
        <v>272.603326510908</v>
      </c>
      <c r="S80" s="10">
        <v>123.47395569272177</v>
      </c>
      <c r="T80" s="10">
        <v>117.39050059095658</v>
      </c>
      <c r="U80" s="10">
        <v>123.37626797749546</v>
      </c>
      <c r="V80" s="10">
        <v>189.53035904957764</v>
      </c>
      <c r="W80" s="10">
        <v>67.854485520419047</v>
      </c>
      <c r="X80" s="10">
        <v>48.445729395474778</v>
      </c>
      <c r="Y80" s="10">
        <v>187.91854243900568</v>
      </c>
      <c r="Z80" s="10">
        <v>213.02482326376955</v>
      </c>
      <c r="AA80" s="10">
        <v>213.12806604499664</v>
      </c>
      <c r="AB80" s="10">
        <v>213.26679904315347</v>
      </c>
      <c r="AC80" s="10">
        <v>213.40681368711782</v>
      </c>
      <c r="AD80" s="10">
        <v>213.54839703597412</v>
      </c>
      <c r="AE80" s="10">
        <v>213.69184676140395</v>
      </c>
    </row>
    <row r="81" spans="2:31" x14ac:dyDescent="0.25">
      <c r="B81" s="4" t="str">
        <f t="shared" si="36"/>
        <v>Peak_C</v>
      </c>
      <c r="C81" s="10">
        <v>181.67641670527189</v>
      </c>
      <c r="D81" s="10">
        <v>192.87306946665956</v>
      </c>
      <c r="E81" s="10">
        <v>196.40727404726192</v>
      </c>
      <c r="F81" s="10">
        <v>197.46922145759396</v>
      </c>
      <c r="G81" s="10">
        <v>203.5720415542462</v>
      </c>
      <c r="H81" s="10">
        <v>205.98270881023902</v>
      </c>
      <c r="I81" s="10">
        <v>208.43878393096838</v>
      </c>
      <c r="J81" s="10">
        <v>213.20169984611695</v>
      </c>
      <c r="K81" s="10">
        <v>216.67196754658056</v>
      </c>
      <c r="L81" s="10">
        <v>214.51262806886061</v>
      </c>
      <c r="M81" s="10">
        <v>216.63281321788443</v>
      </c>
      <c r="N81" s="10">
        <v>211.28084880737651</v>
      </c>
      <c r="O81" s="10">
        <v>210.11770999299847</v>
      </c>
      <c r="P81" s="10">
        <v>209.44676728070641</v>
      </c>
      <c r="Q81" s="10">
        <v>208.22520110639266</v>
      </c>
      <c r="R81" s="10">
        <v>208.53039989242853</v>
      </c>
      <c r="S81" s="10">
        <v>208.58062990364658</v>
      </c>
      <c r="T81" s="10">
        <v>209.61895018598756</v>
      </c>
      <c r="U81" s="10">
        <v>218.92981604237738</v>
      </c>
      <c r="V81" s="10">
        <v>472.22254853740429</v>
      </c>
      <c r="W81" s="10">
        <v>321.37607510154237</v>
      </c>
      <c r="X81" s="10">
        <v>266.3931635302734</v>
      </c>
      <c r="Y81" s="10">
        <v>264.11321805581247</v>
      </c>
      <c r="Z81" s="10">
        <v>260.77574183035705</v>
      </c>
      <c r="AA81" s="10">
        <v>262.19376536877121</v>
      </c>
      <c r="AB81" s="10">
        <v>263.29810676671661</v>
      </c>
      <c r="AC81" s="10">
        <v>264.46191967605586</v>
      </c>
      <c r="AD81" s="10">
        <v>265.7038963692105</v>
      </c>
      <c r="AE81" s="10">
        <v>267.04660885181744</v>
      </c>
    </row>
    <row r="82" spans="2:31" x14ac:dyDescent="0.25">
      <c r="B82" s="4" t="str">
        <f t="shared" si="36"/>
        <v>Other_C</v>
      </c>
      <c r="C82" s="10">
        <v>145.35848051107794</v>
      </c>
      <c r="D82" s="10">
        <v>151.36702208923001</v>
      </c>
      <c r="E82" s="10">
        <v>156.63315449898195</v>
      </c>
      <c r="F82" s="10">
        <v>164.40558999362159</v>
      </c>
      <c r="G82" s="10">
        <v>164.90112813881098</v>
      </c>
      <c r="H82" s="10">
        <v>164.19152111552688</v>
      </c>
      <c r="I82" s="10">
        <v>169.00106872192316</v>
      </c>
      <c r="J82" s="10">
        <v>171.84481708234554</v>
      </c>
      <c r="K82" s="10">
        <v>180.00291662447091</v>
      </c>
      <c r="L82" s="10">
        <v>178.87568033504087</v>
      </c>
      <c r="M82" s="10">
        <v>182.20628818378449</v>
      </c>
      <c r="N82" s="10">
        <v>255.08933136636219</v>
      </c>
      <c r="O82" s="10">
        <v>193.16055815439498</v>
      </c>
      <c r="P82" s="10">
        <v>184.50628269003744</v>
      </c>
      <c r="Q82" s="10">
        <v>183.56223413319319</v>
      </c>
      <c r="R82" s="10">
        <v>188.91088761845018</v>
      </c>
      <c r="S82" s="10">
        <v>186.73258687360374</v>
      </c>
      <c r="T82" s="10">
        <v>186.77234838955965</v>
      </c>
      <c r="U82" s="10">
        <v>190.76920422349676</v>
      </c>
      <c r="V82" s="10">
        <v>477.46046661253621</v>
      </c>
      <c r="W82" s="10">
        <v>280.74674718694803</v>
      </c>
      <c r="X82" s="10">
        <v>195.20155664503986</v>
      </c>
      <c r="Y82" s="10">
        <v>199.9232117395255</v>
      </c>
      <c r="Z82" s="10">
        <v>194.57165515724094</v>
      </c>
      <c r="AA82" s="10">
        <v>195.38335414881865</v>
      </c>
      <c r="AB82" s="10">
        <v>196.02467628454093</v>
      </c>
      <c r="AC82" s="10">
        <v>196.69298433179912</v>
      </c>
      <c r="AD82" s="10">
        <v>197.39625913406897</v>
      </c>
      <c r="AE82" s="10">
        <v>198.14379107847591</v>
      </c>
    </row>
    <row r="83" spans="2:31" x14ac:dyDescent="0.25">
      <c r="B83" s="4" t="str">
        <f t="shared" si="36"/>
        <v>Peak_D</v>
      </c>
      <c r="C83" s="10">
        <v>604.20253341928913</v>
      </c>
      <c r="D83" s="10">
        <v>638.85646709721766</v>
      </c>
      <c r="E83" s="10">
        <v>668.33428970804039</v>
      </c>
      <c r="F83" s="10">
        <v>686.68673153884686</v>
      </c>
      <c r="G83" s="10">
        <v>706.23797655716362</v>
      </c>
      <c r="H83" s="10">
        <v>718.58158819819607</v>
      </c>
      <c r="I83" s="10">
        <v>728.96857968835332</v>
      </c>
      <c r="J83" s="10">
        <v>740.29301657128246</v>
      </c>
      <c r="K83" s="10">
        <v>789.17036218741487</v>
      </c>
      <c r="L83" s="10">
        <v>790.52639204314266</v>
      </c>
      <c r="M83" s="10">
        <v>788.48243618661377</v>
      </c>
      <c r="N83" s="10">
        <v>848.06653716361654</v>
      </c>
      <c r="O83" s="10">
        <v>1568.2766618444546</v>
      </c>
      <c r="P83" s="10">
        <v>701.49853803558722</v>
      </c>
      <c r="Q83" s="10">
        <v>603.56843636066958</v>
      </c>
      <c r="R83" s="10">
        <v>611.45385237149969</v>
      </c>
      <c r="S83" s="10">
        <v>613.01552230294305</v>
      </c>
      <c r="T83" s="10">
        <v>607.15485911511155</v>
      </c>
      <c r="U83" s="10">
        <v>637.41757150519504</v>
      </c>
      <c r="V83" s="10">
        <v>869.40426915534795</v>
      </c>
      <c r="W83" s="10">
        <v>670.48251351497004</v>
      </c>
      <c r="X83" s="10">
        <v>618.11074674519648</v>
      </c>
      <c r="Y83" s="10">
        <v>645.74202857633793</v>
      </c>
      <c r="Z83" s="10">
        <v>635.79800354913641</v>
      </c>
      <c r="AA83" s="10">
        <v>624.95639725198726</v>
      </c>
      <c r="AB83" s="10">
        <v>625.90163832772896</v>
      </c>
      <c r="AC83" s="10">
        <v>626.86629296945512</v>
      </c>
      <c r="AD83" s="10">
        <v>627.85520999834205</v>
      </c>
      <c r="AE83" s="10">
        <v>628.87363230868266</v>
      </c>
    </row>
    <row r="84" spans="2:31" x14ac:dyDescent="0.25">
      <c r="B84" s="4" t="str">
        <f t="shared" si="36"/>
        <v>Other_D</v>
      </c>
      <c r="C84" s="10">
        <v>1569.1180548322536</v>
      </c>
      <c r="D84" s="10">
        <v>941.08750732780163</v>
      </c>
      <c r="E84" s="10">
        <v>862.82589108333696</v>
      </c>
      <c r="F84" s="10">
        <v>864.15417280121471</v>
      </c>
      <c r="G84" s="10">
        <v>864.30181360044276</v>
      </c>
      <c r="H84" s="10">
        <v>849.60565360933697</v>
      </c>
      <c r="I84" s="10">
        <v>864.46693146803398</v>
      </c>
      <c r="J84" s="10">
        <v>836.92453930199122</v>
      </c>
      <c r="K84" s="10">
        <v>891.0164892583399</v>
      </c>
      <c r="L84" s="10">
        <v>891.86483974761165</v>
      </c>
      <c r="M84" s="10">
        <v>906.20808543946987</v>
      </c>
      <c r="N84" s="10">
        <v>939.72638156574885</v>
      </c>
      <c r="O84" s="10">
        <v>1219.3195886308481</v>
      </c>
      <c r="P84" s="10">
        <v>1016.7742118732947</v>
      </c>
      <c r="Q84" s="10">
        <v>1050.9165644365546</v>
      </c>
      <c r="R84" s="10">
        <v>1127.3520207704787</v>
      </c>
      <c r="S84" s="10">
        <v>1184.1486095459884</v>
      </c>
      <c r="T84" s="10">
        <v>1047.7158942001522</v>
      </c>
      <c r="U84" s="10">
        <v>1142.9332042124122</v>
      </c>
      <c r="V84" s="10">
        <v>1398.5709971187432</v>
      </c>
      <c r="W84" s="10">
        <v>1374.6997375557537</v>
      </c>
      <c r="X84" s="10">
        <v>1454.6434985143283</v>
      </c>
      <c r="Y84" s="10">
        <v>1436.8606462333648</v>
      </c>
      <c r="Z84" s="10">
        <v>1398.5811143028168</v>
      </c>
      <c r="AA84" s="10">
        <v>1399.5929929943693</v>
      </c>
      <c r="AB84" s="10">
        <v>1402.7104826334976</v>
      </c>
      <c r="AC84" s="10">
        <v>1405.9412384234117</v>
      </c>
      <c r="AD84" s="10">
        <v>1409.3114036277668</v>
      </c>
      <c r="AE84" s="10">
        <v>1412.8506077352772</v>
      </c>
    </row>
    <row r="85" spans="2:31" x14ac:dyDescent="0.25">
      <c r="B85" s="6" t="str">
        <f t="shared" si="36"/>
        <v>Total</v>
      </c>
      <c r="C85" s="11">
        <v>175.43670394050051</v>
      </c>
      <c r="D85" s="11">
        <v>140.85518663647429</v>
      </c>
      <c r="E85" s="11">
        <v>145.67621841997587</v>
      </c>
      <c r="F85" s="11">
        <v>149.7596934653474</v>
      </c>
      <c r="G85" s="11">
        <v>174.48726812540545</v>
      </c>
      <c r="H85" s="11">
        <v>199.8252231085751</v>
      </c>
      <c r="I85" s="11">
        <v>214.66194892492669</v>
      </c>
      <c r="J85" s="11">
        <v>217.13973787337056</v>
      </c>
      <c r="K85" s="11">
        <v>227.89773308115335</v>
      </c>
      <c r="L85" s="11">
        <v>227.34570427804468</v>
      </c>
      <c r="M85" s="11">
        <v>233.94175511712308</v>
      </c>
      <c r="N85" s="11">
        <v>239.86997890786913</v>
      </c>
      <c r="O85" s="11">
        <v>288.2453656755269</v>
      </c>
      <c r="P85" s="11">
        <v>210.98887364956511</v>
      </c>
      <c r="Q85" s="11">
        <v>202.91557910768441</v>
      </c>
      <c r="R85" s="11">
        <v>212.81931735030366</v>
      </c>
      <c r="S85" s="11">
        <v>214.59095575449214</v>
      </c>
      <c r="T85" s="11">
        <v>205.05515843395452</v>
      </c>
      <c r="U85" s="11">
        <v>214.06991995735325</v>
      </c>
      <c r="V85" s="11">
        <v>253.55989556791937</v>
      </c>
      <c r="W85" s="11">
        <v>236.89841772132439</v>
      </c>
      <c r="X85" s="11">
        <v>231.52336283463126</v>
      </c>
      <c r="Y85" s="11">
        <v>245.589769329159</v>
      </c>
      <c r="Z85" s="11">
        <v>236.03752498230901</v>
      </c>
      <c r="AA85" s="11">
        <v>236.3516891461247</v>
      </c>
      <c r="AB85" s="11">
        <v>236.66308503415777</v>
      </c>
      <c r="AC85" s="11">
        <v>236.97348430638721</v>
      </c>
      <c r="AD85" s="11">
        <v>237.28472188083418</v>
      </c>
      <c r="AE85" s="11">
        <v>237.59873709582004</v>
      </c>
    </row>
    <row r="88" spans="2:31" x14ac:dyDescent="0.25">
      <c r="B88" s="1" t="s">
        <v>12</v>
      </c>
    </row>
    <row r="89" spans="2:31" x14ac:dyDescent="0.25">
      <c r="B89" s="2" t="str">
        <f t="shared" ref="B89:B98" si="38">B24</f>
        <v>Bundle</v>
      </c>
      <c r="C89" s="3">
        <f t="shared" ref="C89:AE89" si="39">C$24</f>
        <v>2022</v>
      </c>
      <c r="D89" s="3">
        <f t="shared" si="39"/>
        <v>2023</v>
      </c>
      <c r="E89" s="3">
        <f t="shared" si="39"/>
        <v>2024</v>
      </c>
      <c r="F89" s="3">
        <f t="shared" si="39"/>
        <v>2025</v>
      </c>
      <c r="G89" s="3">
        <f t="shared" si="39"/>
        <v>2026</v>
      </c>
      <c r="H89" s="3">
        <f t="shared" si="39"/>
        <v>2027</v>
      </c>
      <c r="I89" s="3">
        <f t="shared" si="39"/>
        <v>2028</v>
      </c>
      <c r="J89" s="3">
        <f t="shared" si="39"/>
        <v>2029</v>
      </c>
      <c r="K89" s="3">
        <f t="shared" si="39"/>
        <v>2030</v>
      </c>
      <c r="L89" s="3">
        <f t="shared" si="39"/>
        <v>2031</v>
      </c>
      <c r="M89" s="3">
        <f t="shared" si="39"/>
        <v>2032</v>
      </c>
      <c r="N89" s="3">
        <f t="shared" si="39"/>
        <v>2033</v>
      </c>
      <c r="O89" s="3">
        <f t="shared" si="39"/>
        <v>2034</v>
      </c>
      <c r="P89" s="3">
        <f t="shared" si="39"/>
        <v>2035</v>
      </c>
      <c r="Q89" s="3">
        <f t="shared" si="39"/>
        <v>2036</v>
      </c>
      <c r="R89" s="3">
        <f t="shared" si="39"/>
        <v>2037</v>
      </c>
      <c r="S89" s="3">
        <f t="shared" si="39"/>
        <v>2038</v>
      </c>
      <c r="T89" s="3">
        <f t="shared" si="39"/>
        <v>2039</v>
      </c>
      <c r="U89" s="3">
        <f t="shared" si="39"/>
        <v>2040</v>
      </c>
      <c r="V89" s="3">
        <f t="shared" si="39"/>
        <v>2041</v>
      </c>
      <c r="W89" s="3">
        <f t="shared" si="39"/>
        <v>2042</v>
      </c>
      <c r="X89" s="3">
        <f t="shared" si="39"/>
        <v>2043</v>
      </c>
      <c r="Y89" s="3">
        <f t="shared" si="39"/>
        <v>2044</v>
      </c>
      <c r="Z89" s="3">
        <f t="shared" si="39"/>
        <v>2045</v>
      </c>
      <c r="AA89" s="3">
        <f t="shared" si="39"/>
        <v>2046</v>
      </c>
      <c r="AB89" s="3">
        <f t="shared" si="39"/>
        <v>2047</v>
      </c>
      <c r="AC89" s="3">
        <f t="shared" si="39"/>
        <v>2048</v>
      </c>
      <c r="AD89" s="3">
        <f t="shared" si="39"/>
        <v>2049</v>
      </c>
      <c r="AE89" s="3">
        <f t="shared" si="39"/>
        <v>2050</v>
      </c>
    </row>
    <row r="90" spans="2:31" x14ac:dyDescent="0.25">
      <c r="B90" s="4" t="str">
        <f t="shared" si="38"/>
        <v>Peak_A</v>
      </c>
      <c r="C90" s="10">
        <f t="shared" ref="C90:C98" si="40">C77*(1+$C$153)^(C$89-$C$89)</f>
        <v>44.30566319774762</v>
      </c>
      <c r="D90" s="10">
        <f t="shared" ref="D90:AE90" si="41">D77*(1+$C$153)^(D$89-$C$89)</f>
        <v>49.491222623823667</v>
      </c>
      <c r="E90" s="10">
        <f t="shared" si="41"/>
        <v>49.772740428858988</v>
      </c>
      <c r="F90" s="10">
        <f t="shared" si="41"/>
        <v>52.98999592568758</v>
      </c>
      <c r="G90" s="10">
        <f t="shared" si="41"/>
        <v>56.843357017988204</v>
      </c>
      <c r="H90" s="10">
        <f t="shared" si="41"/>
        <v>57.001184332880165</v>
      </c>
      <c r="I90" s="10">
        <f t="shared" si="41"/>
        <v>57.782672762390114</v>
      </c>
      <c r="J90" s="10">
        <f t="shared" si="41"/>
        <v>61.948803506989471</v>
      </c>
      <c r="K90" s="10">
        <f t="shared" si="41"/>
        <v>64.681191853826036</v>
      </c>
      <c r="L90" s="10">
        <f t="shared" si="41"/>
        <v>64.302042579969552</v>
      </c>
      <c r="M90" s="10">
        <f t="shared" si="41"/>
        <v>70.267919930870846</v>
      </c>
      <c r="N90" s="10">
        <f t="shared" si="41"/>
        <v>72.277153177615659</v>
      </c>
      <c r="O90" s="10">
        <f t="shared" si="41"/>
        <v>86.020355699239957</v>
      </c>
      <c r="P90" s="10">
        <f t="shared" si="41"/>
        <v>90.411846964368806</v>
      </c>
      <c r="Q90" s="10">
        <f t="shared" si="41"/>
        <v>80.88880652156989</v>
      </c>
      <c r="R90" s="10">
        <f t="shared" si="41"/>
        <v>85.238389588230248</v>
      </c>
      <c r="S90" s="10">
        <f t="shared" si="41"/>
        <v>86.158856330686476</v>
      </c>
      <c r="T90" s="10">
        <f t="shared" si="41"/>
        <v>79.726007001477996</v>
      </c>
      <c r="U90" s="10">
        <f t="shared" si="41"/>
        <v>96.85031716962591</v>
      </c>
      <c r="V90" s="10">
        <f t="shared" si="41"/>
        <v>123.70235073059122</v>
      </c>
      <c r="W90" s="10">
        <f t="shared" si="41"/>
        <v>116.126727888643</v>
      </c>
      <c r="X90" s="10">
        <f t="shared" si="41"/>
        <v>112.51856185480888</v>
      </c>
      <c r="Y90" s="10">
        <f t="shared" si="41"/>
        <v>144.43945480001588</v>
      </c>
      <c r="Z90" s="10">
        <f t="shared" si="41"/>
        <v>132.940736295368</v>
      </c>
      <c r="AA90" s="10">
        <f t="shared" si="41"/>
        <v>120.56534021796371</v>
      </c>
      <c r="AB90" s="10">
        <f t="shared" si="41"/>
        <v>123.43196748083656</v>
      </c>
      <c r="AC90" s="10">
        <f t="shared" si="41"/>
        <v>126.37997227351852</v>
      </c>
      <c r="AD90" s="10">
        <f t="shared" si="41"/>
        <v>129.41545315681313</v>
      </c>
      <c r="AE90" s="10">
        <f t="shared" si="41"/>
        <v>132.54546035931659</v>
      </c>
    </row>
    <row r="91" spans="2:31" x14ac:dyDescent="0.25">
      <c r="B91" s="4" t="str">
        <f t="shared" si="38"/>
        <v>Other_A</v>
      </c>
      <c r="C91" s="10">
        <f t="shared" si="40"/>
        <v>-1.4982108705429582</v>
      </c>
      <c r="D91" s="10">
        <f t="shared" ref="D91:AE91" si="42">D78*(1+$C$153)^(D$89-$C$89)</f>
        <v>-3.1872942803012778</v>
      </c>
      <c r="E91" s="10">
        <f t="shared" si="42"/>
        <v>-4.280262584699642</v>
      </c>
      <c r="F91" s="10">
        <f t="shared" si="42"/>
        <v>-9.197931397940609</v>
      </c>
      <c r="G91" s="10">
        <f t="shared" si="42"/>
        <v>-1.8073864665713881</v>
      </c>
      <c r="H91" s="10">
        <f t="shared" si="42"/>
        <v>22.009345278250162</v>
      </c>
      <c r="I91" s="10">
        <f t="shared" si="42"/>
        <v>49.052187158515856</v>
      </c>
      <c r="J91" s="10">
        <f t="shared" si="42"/>
        <v>50.148443326473732</v>
      </c>
      <c r="K91" s="10">
        <f t="shared" si="42"/>
        <v>51.788717841828955</v>
      </c>
      <c r="L91" s="10">
        <f t="shared" si="42"/>
        <v>63.294235805587164</v>
      </c>
      <c r="M91" s="10">
        <f t="shared" si="42"/>
        <v>68.630491003100559</v>
      </c>
      <c r="N91" s="10">
        <f t="shared" si="42"/>
        <v>75.344554469813374</v>
      </c>
      <c r="O91" s="10">
        <f t="shared" si="42"/>
        <v>93.281729747353509</v>
      </c>
      <c r="P91" s="10">
        <f t="shared" si="42"/>
        <v>83.873642105370536</v>
      </c>
      <c r="Q91" s="10">
        <f t="shared" si="42"/>
        <v>90.204493186354554</v>
      </c>
      <c r="R91" s="10">
        <f t="shared" si="42"/>
        <v>92.976653996843808</v>
      </c>
      <c r="S91" s="10">
        <f t="shared" si="42"/>
        <v>92.365505548613257</v>
      </c>
      <c r="T91" s="10">
        <f t="shared" si="42"/>
        <v>93.003258584982618</v>
      </c>
      <c r="U91" s="10">
        <f t="shared" si="42"/>
        <v>90.273731926963336</v>
      </c>
      <c r="V91" s="10">
        <f t="shared" si="42"/>
        <v>100.69569098226594</v>
      </c>
      <c r="W91" s="10">
        <f t="shared" si="42"/>
        <v>113.52371116787356</v>
      </c>
      <c r="X91" s="10">
        <f t="shared" si="42"/>
        <v>111.57294565371717</v>
      </c>
      <c r="Y91" s="10">
        <f t="shared" si="42"/>
        <v>124.49098388167968</v>
      </c>
      <c r="Z91" s="10">
        <f t="shared" si="42"/>
        <v>116.49473040681599</v>
      </c>
      <c r="AA91" s="10">
        <f t="shared" si="42"/>
        <v>119.18746412494806</v>
      </c>
      <c r="AB91" s="10">
        <f t="shared" si="42"/>
        <v>121.90233249636536</v>
      </c>
      <c r="AC91" s="10">
        <f t="shared" si="42"/>
        <v>124.68439484337304</v>
      </c>
      <c r="AD91" s="10">
        <f t="shared" si="42"/>
        <v>127.53675661782118</v>
      </c>
      <c r="AE91" s="10">
        <f t="shared" si="42"/>
        <v>130.46282372488139</v>
      </c>
    </row>
    <row r="92" spans="2:31" x14ac:dyDescent="0.25">
      <c r="B92" s="4" t="str">
        <f t="shared" si="38"/>
        <v>Peak_B</v>
      </c>
      <c r="C92" s="10">
        <f t="shared" si="40"/>
        <v>49.322827994541569</v>
      </c>
      <c r="D92" s="10">
        <f t="shared" ref="D92:AE92" si="43">D79*(1+$C$153)^(D$89-$C$89)</f>
        <v>42.233228088030565</v>
      </c>
      <c r="E92" s="10">
        <f t="shared" si="43"/>
        <v>51.859006216404801</v>
      </c>
      <c r="F92" s="10">
        <f t="shared" si="43"/>
        <v>14.22656953109774</v>
      </c>
      <c r="G92" s="10">
        <f t="shared" si="43"/>
        <v>13.169614533637002</v>
      </c>
      <c r="H92" s="10">
        <f t="shared" si="43"/>
        <v>3.9703494756758535</v>
      </c>
      <c r="I92" s="10">
        <f t="shared" si="43"/>
        <v>25.037841629746271</v>
      </c>
      <c r="J92" s="10">
        <f t="shared" si="43"/>
        <v>36.695365993074937</v>
      </c>
      <c r="K92" s="10">
        <f t="shared" si="43"/>
        <v>34.490412834008872</v>
      </c>
      <c r="L92" s="10">
        <f t="shared" si="43"/>
        <v>38.143692619194383</v>
      </c>
      <c r="M92" s="10">
        <f t="shared" si="43"/>
        <v>47.279333734558087</v>
      </c>
      <c r="N92" s="10">
        <f t="shared" si="43"/>
        <v>56.993223430531053</v>
      </c>
      <c r="O92" s="10">
        <f t="shared" si="43"/>
        <v>70.861010500298519</v>
      </c>
      <c r="P92" s="10">
        <f t="shared" si="43"/>
        <v>79.477658839844466</v>
      </c>
      <c r="Q92" s="10">
        <f t="shared" si="43"/>
        <v>49.048073298356314</v>
      </c>
      <c r="R92" s="10">
        <f t="shared" si="43"/>
        <v>61.341852574697846</v>
      </c>
      <c r="S92" s="10">
        <f t="shared" si="43"/>
        <v>67.119427012666307</v>
      </c>
      <c r="T92" s="10">
        <f t="shared" si="43"/>
        <v>64.665305039759744</v>
      </c>
      <c r="U92" s="10">
        <f t="shared" si="43"/>
        <v>90.194923539342227</v>
      </c>
      <c r="V92" s="10">
        <f t="shared" si="43"/>
        <v>218.32197502082985</v>
      </c>
      <c r="W92" s="10">
        <f t="shared" si="43"/>
        <v>112.12455792988425</v>
      </c>
      <c r="X92" s="10">
        <f t="shared" si="43"/>
        <v>98.625667130975344</v>
      </c>
      <c r="Y92" s="10">
        <f t="shared" si="43"/>
        <v>67.748374538600643</v>
      </c>
      <c r="Z92" s="10">
        <f t="shared" si="43"/>
        <v>63.422373323775851</v>
      </c>
      <c r="AA92" s="10">
        <f t="shared" si="43"/>
        <v>64.843538928539402</v>
      </c>
      <c r="AB92" s="10">
        <f t="shared" si="43"/>
        <v>66.322398659216915</v>
      </c>
      <c r="AC92" s="10">
        <f t="shared" si="43"/>
        <v>67.836897388111922</v>
      </c>
      <c r="AD92" s="10">
        <f t="shared" si="43"/>
        <v>69.388636688081547</v>
      </c>
      <c r="AE92" s="10">
        <f t="shared" si="43"/>
        <v>70.979356108749599</v>
      </c>
    </row>
    <row r="93" spans="2:31" x14ac:dyDescent="0.25">
      <c r="B93" s="4" t="str">
        <f t="shared" si="38"/>
        <v>Other_B</v>
      </c>
      <c r="C93" s="10">
        <f t="shared" si="40"/>
        <v>4.3932223746346173</v>
      </c>
      <c r="D93" s="10">
        <f t="shared" ref="D93:AE93" si="44">D80*(1+$C$153)^(D$89-$C$89)</f>
        <v>5.5762161704692215</v>
      </c>
      <c r="E93" s="10">
        <f t="shared" si="44"/>
        <v>8.0299077070183973</v>
      </c>
      <c r="F93" s="10">
        <f t="shared" si="44"/>
        <v>4.3834531375370052</v>
      </c>
      <c r="G93" s="10">
        <f t="shared" si="44"/>
        <v>19.725265610899729</v>
      </c>
      <c r="H93" s="10">
        <f t="shared" si="44"/>
        <v>95.548399142735008</v>
      </c>
      <c r="I93" s="10">
        <f t="shared" si="44"/>
        <v>129.62445785482285</v>
      </c>
      <c r="J93" s="10">
        <f t="shared" si="44"/>
        <v>157.00889037420504</v>
      </c>
      <c r="K93" s="10">
        <f t="shared" si="44"/>
        <v>187.52972421430826</v>
      </c>
      <c r="L93" s="10">
        <f t="shared" si="44"/>
        <v>192.94283195739291</v>
      </c>
      <c r="M93" s="10">
        <f t="shared" si="44"/>
        <v>241.83041842908395</v>
      </c>
      <c r="N93" s="10">
        <f t="shared" si="44"/>
        <v>365.55862605760916</v>
      </c>
      <c r="O93" s="10">
        <f t="shared" si="44"/>
        <v>396.85185734026231</v>
      </c>
      <c r="P93" s="10">
        <f t="shared" si="44"/>
        <v>357.82846837985039</v>
      </c>
      <c r="Q93" s="10">
        <f t="shared" si="44"/>
        <v>361.6126646504718</v>
      </c>
      <c r="R93" s="10">
        <f t="shared" si="44"/>
        <v>372.32078569777349</v>
      </c>
      <c r="S93" s="10">
        <f t="shared" si="44"/>
        <v>172.18179661127257</v>
      </c>
      <c r="T93" s="10">
        <f t="shared" si="44"/>
        <v>167.13621779024135</v>
      </c>
      <c r="U93" s="10">
        <f t="shared" si="44"/>
        <v>179.34735934797843</v>
      </c>
      <c r="V93" s="10">
        <f t="shared" si="44"/>
        <v>281.29880355754165</v>
      </c>
      <c r="W93" s="10">
        <f t="shared" si="44"/>
        <v>102.82374173764788</v>
      </c>
      <c r="X93" s="10">
        <f t="shared" si="44"/>
        <v>74.954218916632684</v>
      </c>
      <c r="Y93" s="10">
        <f t="shared" si="44"/>
        <v>296.84925352262098</v>
      </c>
      <c r="Z93" s="10">
        <f t="shared" si="44"/>
        <v>343.57557473986265</v>
      </c>
      <c r="AA93" s="10">
        <f t="shared" si="44"/>
        <v>350.9606729987006</v>
      </c>
      <c r="AB93" s="10">
        <f t="shared" si="44"/>
        <v>358.56409802948866</v>
      </c>
      <c r="AC93" s="10">
        <f t="shared" si="44"/>
        <v>366.33429332891319</v>
      </c>
      <c r="AD93" s="10">
        <f t="shared" si="44"/>
        <v>374.27545945329325</v>
      </c>
      <c r="AE93" s="10">
        <f t="shared" si="44"/>
        <v>382.39194092840677</v>
      </c>
    </row>
    <row r="94" spans="2:31" x14ac:dyDescent="0.25">
      <c r="B94" s="4" t="str">
        <f t="shared" si="38"/>
        <v>Peak_C</v>
      </c>
      <c r="C94" s="10">
        <f t="shared" si="40"/>
        <v>181.67641670527189</v>
      </c>
      <c r="D94" s="10">
        <f t="shared" ref="D94:AE94" si="45">D81*(1+$C$153)^(D$89-$C$89)</f>
        <v>196.92340392545938</v>
      </c>
      <c r="E94" s="10">
        <f t="shared" si="45"/>
        <v>204.74299516510172</v>
      </c>
      <c r="F94" s="10">
        <f t="shared" si="45"/>
        <v>210.17286295187063</v>
      </c>
      <c r="G94" s="10">
        <f t="shared" si="45"/>
        <v>221.21832538035684</v>
      </c>
      <c r="H94" s="10">
        <f t="shared" si="45"/>
        <v>228.53855417970018</v>
      </c>
      <c r="I94" s="10">
        <f t="shared" si="45"/>
        <v>236.1201134798676</v>
      </c>
      <c r="J94" s="10">
        <f t="shared" si="45"/>
        <v>246.5873864414082</v>
      </c>
      <c r="K94" s="10">
        <f t="shared" si="45"/>
        <v>255.86369287788511</v>
      </c>
      <c r="L94" s="10">
        <f t="shared" si="45"/>
        <v>258.63336027310993</v>
      </c>
      <c r="M94" s="10">
        <f t="shared" si="45"/>
        <v>266.67460495883807</v>
      </c>
      <c r="N94" s="10">
        <f t="shared" si="45"/>
        <v>265.54815963142613</v>
      </c>
      <c r="O94" s="10">
        <f t="shared" si="45"/>
        <v>269.63208123815679</v>
      </c>
      <c r="P94" s="10">
        <f t="shared" si="45"/>
        <v>274.41529176956374</v>
      </c>
      <c r="Q94" s="10">
        <f t="shared" si="45"/>
        <v>278.5439175712886</v>
      </c>
      <c r="R94" s="10">
        <f t="shared" si="45"/>
        <v>284.81017940444383</v>
      </c>
      <c r="S94" s="10">
        <f t="shared" si="45"/>
        <v>290.8612378508073</v>
      </c>
      <c r="T94" s="10">
        <f t="shared" si="45"/>
        <v>298.44764554948966</v>
      </c>
      <c r="U94" s="10">
        <f t="shared" si="45"/>
        <v>318.24989548963453</v>
      </c>
      <c r="V94" s="10">
        <f t="shared" si="45"/>
        <v>700.86733641293654</v>
      </c>
      <c r="W94" s="10">
        <f t="shared" si="45"/>
        <v>486.99935300453876</v>
      </c>
      <c r="X94" s="10">
        <f t="shared" si="45"/>
        <v>412.15792901257356</v>
      </c>
      <c r="Y94" s="10">
        <f t="shared" si="45"/>
        <v>417.21168442317338</v>
      </c>
      <c r="Z94" s="10">
        <f t="shared" si="45"/>
        <v>420.59030494601114</v>
      </c>
      <c r="AA94" s="10">
        <f t="shared" si="45"/>
        <v>431.75777858585599</v>
      </c>
      <c r="AB94" s="10">
        <f t="shared" si="45"/>
        <v>442.68141402814655</v>
      </c>
      <c r="AC94" s="10">
        <f t="shared" si="45"/>
        <v>453.97552581885498</v>
      </c>
      <c r="AD94" s="10">
        <f t="shared" si="45"/>
        <v>465.68576150615564</v>
      </c>
      <c r="AE94" s="10">
        <f t="shared" si="45"/>
        <v>477.86788604626975</v>
      </c>
    </row>
    <row r="95" spans="2:31" x14ac:dyDescent="0.25">
      <c r="B95" s="4" t="str">
        <f t="shared" si="38"/>
        <v>Other_C</v>
      </c>
      <c r="C95" s="10">
        <f t="shared" si="40"/>
        <v>145.35848051107794</v>
      </c>
      <c r="D95" s="10">
        <f t="shared" ref="D95:AE95" si="46">D82*(1+$C$153)^(D$89-$C$89)</f>
        <v>154.54572955310383</v>
      </c>
      <c r="E95" s="10">
        <f t="shared" si="46"/>
        <v>163.28082220907319</v>
      </c>
      <c r="F95" s="10">
        <f t="shared" si="46"/>
        <v>174.98217331895017</v>
      </c>
      <c r="G95" s="10">
        <f t="shared" si="46"/>
        <v>179.19529195505336</v>
      </c>
      <c r="H95" s="10">
        <f t="shared" si="46"/>
        <v>182.17108154877792</v>
      </c>
      <c r="I95" s="10">
        <f t="shared" si="46"/>
        <v>191.44494499668141</v>
      </c>
      <c r="J95" s="10">
        <f t="shared" si="46"/>
        <v>198.75434552549237</v>
      </c>
      <c r="K95" s="10">
        <f t="shared" si="46"/>
        <v>212.56192712804867</v>
      </c>
      <c r="L95" s="10">
        <f t="shared" si="46"/>
        <v>215.66664253136341</v>
      </c>
      <c r="M95" s="10">
        <f t="shared" si="46"/>
        <v>224.29561431931555</v>
      </c>
      <c r="N95" s="10">
        <f t="shared" si="46"/>
        <v>320.60881461009888</v>
      </c>
      <c r="O95" s="10">
        <f t="shared" si="46"/>
        <v>247.87193478374107</v>
      </c>
      <c r="P95" s="10">
        <f t="shared" si="46"/>
        <v>241.73849066787787</v>
      </c>
      <c r="Q95" s="10">
        <f t="shared" si="46"/>
        <v>245.55214038416415</v>
      </c>
      <c r="R95" s="10">
        <f t="shared" si="46"/>
        <v>258.01390982714491</v>
      </c>
      <c r="S95" s="10">
        <f t="shared" si="46"/>
        <v>260.39460802390761</v>
      </c>
      <c r="T95" s="10">
        <f t="shared" si="46"/>
        <v>265.91950575630392</v>
      </c>
      <c r="U95" s="10">
        <f t="shared" si="46"/>
        <v>277.31389174975027</v>
      </c>
      <c r="V95" s="10">
        <f t="shared" si="46"/>
        <v>708.64139485431588</v>
      </c>
      <c r="W95" s="10">
        <f t="shared" si="46"/>
        <v>425.43143323588475</v>
      </c>
      <c r="X95" s="10">
        <f t="shared" si="46"/>
        <v>302.01176434359684</v>
      </c>
      <c r="Y95" s="10">
        <f t="shared" si="46"/>
        <v>315.81266753378429</v>
      </c>
      <c r="Z95" s="10">
        <f t="shared" si="46"/>
        <v>313.81351348880577</v>
      </c>
      <c r="AA95" s="10">
        <f t="shared" si="46"/>
        <v>321.74023223358876</v>
      </c>
      <c r="AB95" s="10">
        <f t="shared" si="46"/>
        <v>329.57502789389457</v>
      </c>
      <c r="AC95" s="10">
        <f t="shared" si="46"/>
        <v>337.64332156510807</v>
      </c>
      <c r="AD95" s="10">
        <f t="shared" si="46"/>
        <v>345.96642544368603</v>
      </c>
      <c r="AE95" s="10">
        <f t="shared" si="46"/>
        <v>354.56939514407395</v>
      </c>
    </row>
    <row r="96" spans="2:31" x14ac:dyDescent="0.25">
      <c r="B96" s="4" t="str">
        <f t="shared" si="38"/>
        <v>Peak_D</v>
      </c>
      <c r="C96" s="10">
        <f t="shared" si="40"/>
        <v>604.20253341928913</v>
      </c>
      <c r="D96" s="10">
        <f t="shared" ref="D96:AE96" si="47">D83*(1+$C$153)^(D$89-$C$89)</f>
        <v>652.27245290625922</v>
      </c>
      <c r="E96" s="10">
        <f t="shared" si="47"/>
        <v>696.69906529753916</v>
      </c>
      <c r="F96" s="10">
        <f t="shared" si="47"/>
        <v>730.86284157744069</v>
      </c>
      <c r="G96" s="10">
        <f t="shared" si="47"/>
        <v>767.45697150340675</v>
      </c>
      <c r="H96" s="10">
        <f t="shared" si="47"/>
        <v>797.26884929093228</v>
      </c>
      <c r="I96" s="10">
        <f t="shared" si="47"/>
        <v>825.77791192773748</v>
      </c>
      <c r="J96" s="10">
        <f t="shared" si="47"/>
        <v>856.21700150090692</v>
      </c>
      <c r="K96" s="10">
        <f t="shared" si="47"/>
        <v>931.91586094606771</v>
      </c>
      <c r="L96" s="10">
        <f t="shared" si="47"/>
        <v>953.12103067919793</v>
      </c>
      <c r="M96" s="10">
        <f t="shared" si="47"/>
        <v>970.62046632595946</v>
      </c>
      <c r="N96" s="10">
        <f t="shared" si="47"/>
        <v>1065.8917240251653</v>
      </c>
      <c r="O96" s="10">
        <f t="shared" si="47"/>
        <v>2012.4800537015169</v>
      </c>
      <c r="P96" s="10">
        <f t="shared" si="47"/>
        <v>919.09714573422673</v>
      </c>
      <c r="Q96" s="10">
        <f t="shared" si="47"/>
        <v>807.39658741103506</v>
      </c>
      <c r="R96" s="10">
        <f t="shared" si="47"/>
        <v>835.12179270408728</v>
      </c>
      <c r="S96" s="10">
        <f t="shared" si="47"/>
        <v>854.83706574843347</v>
      </c>
      <c r="T96" s="10">
        <f t="shared" si="47"/>
        <v>864.44445039945685</v>
      </c>
      <c r="U96" s="10">
        <f t="shared" si="47"/>
        <v>926.58953075408658</v>
      </c>
      <c r="V96" s="10">
        <f t="shared" si="47"/>
        <v>1290.3599293939253</v>
      </c>
      <c r="W96" s="10">
        <f t="shared" si="47"/>
        <v>1016.0200947736331</v>
      </c>
      <c r="X96" s="10">
        <f t="shared" si="47"/>
        <v>956.32801496410855</v>
      </c>
      <c r="Y96" s="10">
        <f t="shared" si="47"/>
        <v>1020.0592057768152</v>
      </c>
      <c r="Z96" s="10">
        <f t="shared" si="47"/>
        <v>1025.4422988881972</v>
      </c>
      <c r="AA96" s="10">
        <f t="shared" si="47"/>
        <v>1029.1235774085878</v>
      </c>
      <c r="AB96" s="10">
        <f t="shared" si="47"/>
        <v>1052.3244002773724</v>
      </c>
      <c r="AC96" s="10">
        <f t="shared" si="47"/>
        <v>1076.0791395506556</v>
      </c>
      <c r="AD96" s="10">
        <f t="shared" si="47"/>
        <v>1100.4100262700035</v>
      </c>
      <c r="AE96" s="10">
        <f t="shared" si="47"/>
        <v>1125.34105770407</v>
      </c>
    </row>
    <row r="97" spans="2:31" x14ac:dyDescent="0.25">
      <c r="B97" s="4" t="str">
        <f t="shared" si="38"/>
        <v>Other_D</v>
      </c>
      <c r="C97" s="10">
        <f t="shared" si="40"/>
        <v>1569.1180548322536</v>
      </c>
      <c r="D97" s="10">
        <f t="shared" ref="D97:AE97" si="48">D84*(1+$C$153)^(D$89-$C$89)</f>
        <v>960.85034498168534</v>
      </c>
      <c r="E97" s="10">
        <f t="shared" si="48"/>
        <v>899.44508472680468</v>
      </c>
      <c r="F97" s="10">
        <f t="shared" si="48"/>
        <v>919.74716459010131</v>
      </c>
      <c r="G97" s="10">
        <f t="shared" si="48"/>
        <v>939.22229382833029</v>
      </c>
      <c r="H97" s="10">
        <f t="shared" si="48"/>
        <v>942.64051978097564</v>
      </c>
      <c r="I97" s="10">
        <f t="shared" si="48"/>
        <v>979.27087324317608</v>
      </c>
      <c r="J97" s="10">
        <f t="shared" si="48"/>
        <v>967.98025036438912</v>
      </c>
      <c r="K97" s="10">
        <f t="shared" si="48"/>
        <v>1052.183962411824</v>
      </c>
      <c r="L97" s="10">
        <f t="shared" si="48"/>
        <v>1075.3026639500099</v>
      </c>
      <c r="M97" s="10">
        <f t="shared" si="48"/>
        <v>1115.54052964274</v>
      </c>
      <c r="N97" s="10">
        <f t="shared" si="48"/>
        <v>1181.0943234584904</v>
      </c>
      <c r="O97" s="10">
        <f t="shared" si="48"/>
        <v>1564.6833310145248</v>
      </c>
      <c r="P97" s="10">
        <f t="shared" si="48"/>
        <v>1332.1685296819605</v>
      </c>
      <c r="Q97" s="10">
        <f t="shared" si="48"/>
        <v>1405.8164686278724</v>
      </c>
      <c r="R97" s="10">
        <f t="shared" si="48"/>
        <v>1539.7339258603722</v>
      </c>
      <c r="S97" s="10">
        <f t="shared" si="48"/>
        <v>1651.2699694643939</v>
      </c>
      <c r="T97" s="10">
        <f t="shared" si="48"/>
        <v>1491.6988256614025</v>
      </c>
      <c r="U97" s="10">
        <f t="shared" si="48"/>
        <v>1661.4382607521393</v>
      </c>
      <c r="V97" s="10">
        <f t="shared" si="48"/>
        <v>2075.7431693403273</v>
      </c>
      <c r="W97" s="10">
        <f t="shared" si="48"/>
        <v>2083.1603054260722</v>
      </c>
      <c r="X97" s="10">
        <f t="shared" si="48"/>
        <v>2250.5939861746378</v>
      </c>
      <c r="Y97" s="10">
        <f t="shared" si="48"/>
        <v>2269.7654244995429</v>
      </c>
      <c r="Z97" s="10">
        <f t="shared" si="48"/>
        <v>2255.6916269421104</v>
      </c>
      <c r="AA97" s="10">
        <f t="shared" si="48"/>
        <v>2304.7274245047788</v>
      </c>
      <c r="AB97" s="10">
        <f t="shared" si="48"/>
        <v>2358.3681157057035</v>
      </c>
      <c r="AC97" s="10">
        <f t="shared" si="48"/>
        <v>2413.4397639006029</v>
      </c>
      <c r="AD97" s="10">
        <f t="shared" si="48"/>
        <v>2470.0287168003933</v>
      </c>
      <c r="AE97" s="10">
        <f t="shared" si="48"/>
        <v>2528.2325662943895</v>
      </c>
    </row>
    <row r="98" spans="2:31" x14ac:dyDescent="0.25">
      <c r="B98" s="6" t="str">
        <f t="shared" si="38"/>
        <v>Total</v>
      </c>
      <c r="C98" s="11">
        <f t="shared" si="40"/>
        <v>175.43670394050051</v>
      </c>
      <c r="D98" s="11">
        <f t="shared" ref="D98:AE98" si="49">D85*(1+$C$153)^(D$89-$C$89)</f>
        <v>143.81314555584024</v>
      </c>
      <c r="E98" s="11">
        <f t="shared" si="49"/>
        <v>151.85886280593803</v>
      </c>
      <c r="F98" s="11">
        <f t="shared" si="49"/>
        <v>159.39407315264006</v>
      </c>
      <c r="G98" s="11">
        <f t="shared" si="49"/>
        <v>189.61238960021805</v>
      </c>
      <c r="H98" s="11">
        <f t="shared" si="49"/>
        <v>221.70680170994871</v>
      </c>
      <c r="I98" s="11">
        <f t="shared" si="49"/>
        <v>243.16973446146008</v>
      </c>
      <c r="J98" s="11">
        <f t="shared" si="49"/>
        <v>251.1420898304911</v>
      </c>
      <c r="K98" s="11">
        <f t="shared" si="49"/>
        <v>269.11998005513425</v>
      </c>
      <c r="L98" s="11">
        <f t="shared" si="49"/>
        <v>274.10593012832953</v>
      </c>
      <c r="M98" s="11">
        <f t="shared" si="49"/>
        <v>287.98188142665748</v>
      </c>
      <c r="N98" s="11">
        <f t="shared" si="49"/>
        <v>301.48038409238814</v>
      </c>
      <c r="O98" s="11">
        <f t="shared" si="49"/>
        <v>369.88884876451237</v>
      </c>
      <c r="P98" s="11">
        <f t="shared" si="49"/>
        <v>276.43574581926941</v>
      </c>
      <c r="Q98" s="11">
        <f t="shared" si="49"/>
        <v>271.44120903992689</v>
      </c>
      <c r="R98" s="11">
        <f t="shared" si="49"/>
        <v>290.66796968949768</v>
      </c>
      <c r="S98" s="11">
        <f t="shared" si="49"/>
        <v>299.24250900561788</v>
      </c>
      <c r="T98" s="11">
        <f t="shared" si="49"/>
        <v>291.94988901572236</v>
      </c>
      <c r="U98" s="11">
        <f t="shared" si="49"/>
        <v>311.18525053122448</v>
      </c>
      <c r="V98" s="11">
        <f t="shared" si="49"/>
        <v>376.33071351262168</v>
      </c>
      <c r="W98" s="11">
        <f t="shared" si="49"/>
        <v>358.9855782563518</v>
      </c>
      <c r="X98" s="11">
        <f t="shared" si="49"/>
        <v>358.20810293843778</v>
      </c>
      <c r="Y98" s="11">
        <f t="shared" si="49"/>
        <v>387.95075117090329</v>
      </c>
      <c r="Z98" s="11">
        <f t="shared" si="49"/>
        <v>380.69144742609029</v>
      </c>
      <c r="AA98" s="11">
        <f t="shared" si="49"/>
        <v>389.20330591087315</v>
      </c>
      <c r="AB98" s="11">
        <f t="shared" si="49"/>
        <v>397.90012323942739</v>
      </c>
      <c r="AC98" s="11">
        <f t="shared" si="49"/>
        <v>406.78885744645271</v>
      </c>
      <c r="AD98" s="11">
        <f t="shared" si="49"/>
        <v>415.876913785662</v>
      </c>
      <c r="AE98" s="11">
        <f t="shared" si="49"/>
        <v>425.17224506769924</v>
      </c>
    </row>
    <row r="101" spans="2:31" x14ac:dyDescent="0.25">
      <c r="B101" s="1" t="s">
        <v>44</v>
      </c>
    </row>
    <row r="102" spans="2:31" x14ac:dyDescent="0.25">
      <c r="B102" s="2" t="str">
        <f t="shared" ref="B102:B111" si="50">B24</f>
        <v>Bundle</v>
      </c>
      <c r="C102" s="3">
        <f t="shared" ref="C102:AE102" si="51">C$24</f>
        <v>2022</v>
      </c>
      <c r="D102" s="3">
        <f t="shared" si="51"/>
        <v>2023</v>
      </c>
      <c r="E102" s="3">
        <f t="shared" si="51"/>
        <v>2024</v>
      </c>
      <c r="F102" s="3">
        <f t="shared" si="51"/>
        <v>2025</v>
      </c>
      <c r="G102" s="3">
        <f t="shared" si="51"/>
        <v>2026</v>
      </c>
      <c r="H102" s="3">
        <f t="shared" si="51"/>
        <v>2027</v>
      </c>
      <c r="I102" s="3">
        <f t="shared" si="51"/>
        <v>2028</v>
      </c>
      <c r="J102" s="3">
        <f t="shared" si="51"/>
        <v>2029</v>
      </c>
      <c r="K102" s="3">
        <f t="shared" si="51"/>
        <v>2030</v>
      </c>
      <c r="L102" s="3">
        <f t="shared" si="51"/>
        <v>2031</v>
      </c>
      <c r="M102" s="3">
        <f t="shared" si="51"/>
        <v>2032</v>
      </c>
      <c r="N102" s="3">
        <f t="shared" si="51"/>
        <v>2033</v>
      </c>
      <c r="O102" s="3">
        <f t="shared" si="51"/>
        <v>2034</v>
      </c>
      <c r="P102" s="3">
        <f t="shared" si="51"/>
        <v>2035</v>
      </c>
      <c r="Q102" s="3">
        <f t="shared" si="51"/>
        <v>2036</v>
      </c>
      <c r="R102" s="3">
        <f t="shared" si="51"/>
        <v>2037</v>
      </c>
      <c r="S102" s="3">
        <f t="shared" si="51"/>
        <v>2038</v>
      </c>
      <c r="T102" s="3">
        <f t="shared" si="51"/>
        <v>2039</v>
      </c>
      <c r="U102" s="3">
        <f t="shared" si="51"/>
        <v>2040</v>
      </c>
      <c r="V102" s="3">
        <f t="shared" si="51"/>
        <v>2041</v>
      </c>
      <c r="W102" s="3">
        <f t="shared" si="51"/>
        <v>2042</v>
      </c>
      <c r="X102" s="3">
        <f t="shared" si="51"/>
        <v>2043</v>
      </c>
      <c r="Y102" s="3">
        <f t="shared" si="51"/>
        <v>2044</v>
      </c>
      <c r="Z102" s="3">
        <f t="shared" si="51"/>
        <v>2045</v>
      </c>
      <c r="AA102" s="3">
        <f t="shared" si="51"/>
        <v>2046</v>
      </c>
      <c r="AB102" s="3">
        <f t="shared" si="51"/>
        <v>2047</v>
      </c>
      <c r="AC102" s="3">
        <f t="shared" si="51"/>
        <v>2048</v>
      </c>
      <c r="AD102" s="3">
        <f t="shared" si="51"/>
        <v>2049</v>
      </c>
      <c r="AE102" s="3">
        <f t="shared" si="51"/>
        <v>2050</v>
      </c>
    </row>
    <row r="103" spans="2:31" x14ac:dyDescent="0.25">
      <c r="B103" s="4" t="str">
        <f t="shared" si="50"/>
        <v>Peak_A</v>
      </c>
      <c r="C103" s="10">
        <f>C77*(C25*1000/C51)</f>
        <v>208499.31368913333</v>
      </c>
      <c r="D103" s="10">
        <f t="shared" ref="D103:AE103" si="52">D77*(D25*1000/D51)</f>
        <v>216293.08068732845</v>
      </c>
      <c r="E103" s="10">
        <f t="shared" si="52"/>
        <v>339784.32626627426</v>
      </c>
      <c r="F103" s="10">
        <f t="shared" si="52"/>
        <v>238192.27922073629</v>
      </c>
      <c r="G103" s="10">
        <f t="shared" si="52"/>
        <v>250120.21596369316</v>
      </c>
      <c r="H103" s="10">
        <f t="shared" si="52"/>
        <v>257519.3020078144</v>
      </c>
      <c r="I103" s="10">
        <f t="shared" si="52"/>
        <v>240772.96869616013</v>
      </c>
      <c r="J103" s="10">
        <f t="shared" si="52"/>
        <v>436063.00428895315</v>
      </c>
      <c r="K103" s="10">
        <f t="shared" si="52"/>
        <v>244013.19332030049</v>
      </c>
      <c r="L103" s="10">
        <f t="shared" si="52"/>
        <v>255155.01586690298</v>
      </c>
      <c r="M103" s="10">
        <f t="shared" si="52"/>
        <v>273136.9518306242</v>
      </c>
      <c r="N103" s="10">
        <f t="shared" si="52"/>
        <v>270622.10227803304</v>
      </c>
      <c r="O103" s="10">
        <f t="shared" si="52"/>
        <v>299111.08954172058</v>
      </c>
      <c r="P103" s="10">
        <f t="shared" si="52"/>
        <v>561807.08077952801</v>
      </c>
      <c r="Q103" s="10">
        <f t="shared" si="52"/>
        <v>245610.87554615422</v>
      </c>
      <c r="R103" s="10">
        <f t="shared" si="52"/>
        <v>298415.34378071147</v>
      </c>
      <c r="S103" s="10">
        <f t="shared" si="52"/>
        <v>309701.04435590422</v>
      </c>
      <c r="T103" s="10">
        <f t="shared" si="52"/>
        <v>263516.48321584251</v>
      </c>
      <c r="U103" s="10">
        <f t="shared" si="52"/>
        <v>295140.1568611007</v>
      </c>
      <c r="V103" s="10">
        <f t="shared" si="52"/>
        <v>371304.39022338524</v>
      </c>
      <c r="W103" s="10">
        <f t="shared" si="52"/>
        <v>366630.31131608051</v>
      </c>
      <c r="X103" s="10">
        <f t="shared" si="52"/>
        <v>347740.78794972168</v>
      </c>
      <c r="Y103" s="10">
        <f t="shared" si="52"/>
        <v>460123.10665679543</v>
      </c>
      <c r="Z103" s="10">
        <f t="shared" si="52"/>
        <v>364585.82186864794</v>
      </c>
      <c r="AA103" s="10">
        <f t="shared" si="52"/>
        <v>583947.97553850722</v>
      </c>
      <c r="AB103" s="10">
        <f t="shared" si="52"/>
        <v>315667.2345686116</v>
      </c>
      <c r="AC103" s="10">
        <f t="shared" si="52"/>
        <v>286048.54256248823</v>
      </c>
      <c r="AD103" s="10">
        <f t="shared" si="52"/>
        <v>343382.75941645633</v>
      </c>
      <c r="AE103" s="10">
        <f t="shared" si="52"/>
        <v>315423.58371982106</v>
      </c>
    </row>
    <row r="104" spans="2:31" x14ac:dyDescent="0.25">
      <c r="B104" s="4" t="str">
        <f t="shared" si="50"/>
        <v>Other_A</v>
      </c>
      <c r="C104" s="10">
        <f t="shared" ref="C104:AE104" si="53">C78*(C26*1000/C52)</f>
        <v>-11987.826270464449</v>
      </c>
      <c r="D104" s="10">
        <f t="shared" si="53"/>
        <v>-24479.65464335198</v>
      </c>
      <c r="E104" s="10">
        <f t="shared" si="53"/>
        <v>-32100.92675181774</v>
      </c>
      <c r="F104" s="10">
        <f t="shared" si="53"/>
        <v>-65968.749282723336</v>
      </c>
      <c r="G104" s="10">
        <f t="shared" si="53"/>
        <v>-13305.507176230087</v>
      </c>
      <c r="H104" s="10">
        <f t="shared" si="53"/>
        <v>153876.39443582942</v>
      </c>
      <c r="I104" s="10">
        <f t="shared" si="53"/>
        <v>348266.8841038192</v>
      </c>
      <c r="J104" s="10">
        <f t="shared" si="53"/>
        <v>358320.96711827361</v>
      </c>
      <c r="K104" s="10">
        <f t="shared" si="53"/>
        <v>299930.39542785945</v>
      </c>
      <c r="L104" s="10">
        <f t="shared" si="53"/>
        <v>400735.47722281533</v>
      </c>
      <c r="M104" s="10">
        <f t="shared" si="53"/>
        <v>448263.42920422787</v>
      </c>
      <c r="N104" s="10">
        <f t="shared" si="53"/>
        <v>479662.98167960509</v>
      </c>
      <c r="O104" s="10">
        <f t="shared" si="53"/>
        <v>570028.47514530492</v>
      </c>
      <c r="P104" s="10">
        <f t="shared" si="53"/>
        <v>529036.71707853756</v>
      </c>
      <c r="Q104" s="10">
        <f t="shared" si="53"/>
        <v>600638.25008370203</v>
      </c>
      <c r="R104" s="10">
        <f t="shared" si="53"/>
        <v>544591.87482154951</v>
      </c>
      <c r="S104" s="10">
        <f t="shared" si="53"/>
        <v>513796.9556157515</v>
      </c>
      <c r="T104" s="10">
        <f t="shared" si="53"/>
        <v>522670.56937977282</v>
      </c>
      <c r="U104" s="10">
        <f t="shared" si="53"/>
        <v>489585.6275038186</v>
      </c>
      <c r="V104" s="10">
        <f t="shared" si="53"/>
        <v>463994.7262831399</v>
      </c>
      <c r="W104" s="10">
        <f t="shared" si="53"/>
        <v>571869.65035798156</v>
      </c>
      <c r="X104" s="10">
        <f t="shared" si="53"/>
        <v>576901.53051135503</v>
      </c>
      <c r="Y104" s="10">
        <f t="shared" si="53"/>
        <v>613889.72434017772</v>
      </c>
      <c r="Z104" s="10">
        <f t="shared" si="53"/>
        <v>560637.80388165254</v>
      </c>
      <c r="AA104" s="10">
        <f t="shared" si="53"/>
        <v>583849.83746583876</v>
      </c>
      <c r="AB104" s="10">
        <f t="shared" si="53"/>
        <v>475518.53161471023</v>
      </c>
      <c r="AC104" s="10">
        <f t="shared" si="53"/>
        <v>608140.22236244159</v>
      </c>
      <c r="AD104" s="10">
        <f t="shared" si="53"/>
        <v>516694.77336146857</v>
      </c>
      <c r="AE104" s="10">
        <f t="shared" si="53"/>
        <v>518826.21488955419</v>
      </c>
    </row>
    <row r="105" spans="2:31" x14ac:dyDescent="0.25">
      <c r="B105" s="4" t="str">
        <f t="shared" si="50"/>
        <v>Peak_B</v>
      </c>
      <c r="C105" s="10">
        <f t="shared" ref="C105:AE105" si="54">C79*(C27*1000/C53)</f>
        <v>157138.09826430274</v>
      </c>
      <c r="D105" s="10">
        <f t="shared" si="54"/>
        <v>129788.33893044812</v>
      </c>
      <c r="E105" s="10">
        <f t="shared" si="54"/>
        <v>159285.38047752093</v>
      </c>
      <c r="F105" s="10">
        <f t="shared" si="54"/>
        <v>42488.210478201843</v>
      </c>
      <c r="G105" s="10">
        <f t="shared" si="54"/>
        <v>38829.102293552372</v>
      </c>
      <c r="H105" s="10">
        <f t="shared" si="54"/>
        <v>11352.839900586498</v>
      </c>
      <c r="I105" s="10">
        <f t="shared" si="54"/>
        <v>70527.806158512263</v>
      </c>
      <c r="J105" s="10">
        <f t="shared" si="54"/>
        <v>102973.79982194067</v>
      </c>
      <c r="K105" s="10">
        <f t="shared" si="54"/>
        <v>89747.357231522139</v>
      </c>
      <c r="L105" s="10">
        <f t="shared" si="54"/>
        <v>100562.60861108018</v>
      </c>
      <c r="M105" s="10">
        <f t="shared" si="54"/>
        <v>123172.06176833741</v>
      </c>
      <c r="N105" s="10">
        <f t="shared" si="54"/>
        <v>144468.63883476562</v>
      </c>
      <c r="O105" s="10">
        <f t="shared" si="54"/>
        <v>173262.89818060148</v>
      </c>
      <c r="P105" s="10">
        <f t="shared" si="54"/>
        <v>196882.05257285613</v>
      </c>
      <c r="Q105" s="10">
        <f t="shared" si="54"/>
        <v>112363.78666555774</v>
      </c>
      <c r="R105" s="10">
        <f t="shared" si="54"/>
        <v>143899.07801344959</v>
      </c>
      <c r="S105" s="10">
        <f t="shared" si="54"/>
        <v>152700.63924980181</v>
      </c>
      <c r="T105" s="10">
        <f t="shared" si="54"/>
        <v>144699.56929873352</v>
      </c>
      <c r="U105" s="10">
        <f t="shared" si="54"/>
        <v>194390.15854335899</v>
      </c>
      <c r="V105" s="10">
        <f t="shared" si="54"/>
        <v>451999.09440321533</v>
      </c>
      <c r="W105" s="10">
        <f t="shared" si="54"/>
        <v>235196.7830723871</v>
      </c>
      <c r="X105" s="10">
        <f t="shared" si="54"/>
        <v>204238.0356706751</v>
      </c>
      <c r="Y105" s="10">
        <f t="shared" si="54"/>
        <v>136378.74571274722</v>
      </c>
      <c r="Z105" s="10">
        <f t="shared" si="54"/>
        <v>122834.9807762524</v>
      </c>
      <c r="AA105" s="10">
        <f t="shared" si="54"/>
        <v>126350.11970464574</v>
      </c>
      <c r="AB105" s="10">
        <f t="shared" si="54"/>
        <v>118697.33498449635</v>
      </c>
      <c r="AC105" s="10">
        <f t="shared" si="54"/>
        <v>117363.91655601659</v>
      </c>
      <c r="AD105" s="10">
        <f t="shared" si="54"/>
        <v>119750.62868340209</v>
      </c>
      <c r="AE105" s="10">
        <f t="shared" si="54"/>
        <v>118418.16480114513</v>
      </c>
    </row>
    <row r="106" spans="2:31" x14ac:dyDescent="0.25">
      <c r="B106" s="4" t="str">
        <f t="shared" si="50"/>
        <v>Other_B</v>
      </c>
      <c r="C106" s="10">
        <f t="shared" ref="C106:AE106" si="55">C80*(C28*1000/C54)</f>
        <v>29024.545944950274</v>
      </c>
      <c r="D106" s="10">
        <f t="shared" si="55"/>
        <v>36151.730589179489</v>
      </c>
      <c r="E106" s="10">
        <f t="shared" si="55"/>
        <v>55248.771710393179</v>
      </c>
      <c r="F106" s="10">
        <f t="shared" si="55"/>
        <v>27189.896189340729</v>
      </c>
      <c r="G106" s="10">
        <f t="shared" si="55"/>
        <v>119959.49263511779</v>
      </c>
      <c r="H106" s="10">
        <f t="shared" si="55"/>
        <v>615126.12243367068</v>
      </c>
      <c r="I106" s="10">
        <f t="shared" si="55"/>
        <v>756496.75456836238</v>
      </c>
      <c r="J106" s="10">
        <f t="shared" si="55"/>
        <v>922891.61035632808</v>
      </c>
      <c r="K106" s="10">
        <f t="shared" si="55"/>
        <v>1302902.0071020408</v>
      </c>
      <c r="L106" s="10">
        <f t="shared" si="55"/>
        <v>1056489.9682909378</v>
      </c>
      <c r="M106" s="10">
        <f t="shared" si="55"/>
        <v>1302182.6563606837</v>
      </c>
      <c r="N106" s="10">
        <f t="shared" si="55"/>
        <v>1921569.6073433147</v>
      </c>
      <c r="O106" s="10">
        <f t="shared" si="55"/>
        <v>2047079.6672105032</v>
      </c>
      <c r="P106" s="10">
        <f t="shared" si="55"/>
        <v>1856722.0314350878</v>
      </c>
      <c r="Q106" s="10">
        <f t="shared" si="55"/>
        <v>1812055.2513584509</v>
      </c>
      <c r="R106" s="10">
        <f t="shared" si="55"/>
        <v>1801548.1740386435</v>
      </c>
      <c r="S106" s="10">
        <f t="shared" si="55"/>
        <v>881951.75252387754</v>
      </c>
      <c r="T106" s="10">
        <f t="shared" si="55"/>
        <v>775559.64332133485</v>
      </c>
      <c r="U106" s="10">
        <f t="shared" si="55"/>
        <v>820341.94170458964</v>
      </c>
      <c r="V106" s="10">
        <f t="shared" si="55"/>
        <v>1554985.5592656138</v>
      </c>
      <c r="W106" s="10">
        <f t="shared" si="55"/>
        <v>447967.9771721767</v>
      </c>
      <c r="X106" s="10">
        <f t="shared" si="55"/>
        <v>320162.32688523509</v>
      </c>
      <c r="Y106" s="10">
        <f t="shared" si="55"/>
        <v>1344015.8030704202</v>
      </c>
      <c r="Z106" s="10">
        <f t="shared" si="55"/>
        <v>1397671.7084081627</v>
      </c>
      <c r="AA106" s="10">
        <f t="shared" si="55"/>
        <v>1417573.5662456688</v>
      </c>
      <c r="AB106" s="10">
        <f t="shared" si="55"/>
        <v>1682807.3972949227</v>
      </c>
      <c r="AC106" s="10">
        <f t="shared" si="55"/>
        <v>1344564.473204246</v>
      </c>
      <c r="AD106" s="10">
        <f t="shared" si="55"/>
        <v>1401185.7685439428</v>
      </c>
      <c r="AE106" s="10">
        <f t="shared" si="55"/>
        <v>1260534.6132268223</v>
      </c>
    </row>
    <row r="107" spans="2:31" x14ac:dyDescent="0.25">
      <c r="B107" s="4" t="str">
        <f t="shared" si="50"/>
        <v>Peak_C</v>
      </c>
      <c r="C107" s="10">
        <f t="shared" ref="C107:AE107" si="56">C81*(C29*1000/C55)</f>
        <v>957673.95386632567</v>
      </c>
      <c r="D107" s="10">
        <f t="shared" si="56"/>
        <v>983535.95846887026</v>
      </c>
      <c r="E107" s="10">
        <f t="shared" si="56"/>
        <v>1177242.1022222145</v>
      </c>
      <c r="F107" s="10">
        <f t="shared" si="56"/>
        <v>1041267.6679732881</v>
      </c>
      <c r="G107" s="10">
        <f t="shared" si="56"/>
        <v>1086688.4052686202</v>
      </c>
      <c r="H107" s="10">
        <f t="shared" si="56"/>
        <v>1151048.3203872673</v>
      </c>
      <c r="I107" s="10">
        <f t="shared" si="56"/>
        <v>1103404.4061266005</v>
      </c>
      <c r="J107" s="10">
        <f t="shared" si="56"/>
        <v>1424574.6564979625</v>
      </c>
      <c r="K107" s="10">
        <f t="shared" si="56"/>
        <v>1090505.2181009382</v>
      </c>
      <c r="L107" s="10">
        <f t="shared" si="56"/>
        <v>1131138.6267254357</v>
      </c>
      <c r="M107" s="10">
        <f t="shared" si="56"/>
        <v>1158162.190556397</v>
      </c>
      <c r="N107" s="10">
        <f t="shared" si="56"/>
        <v>1113728.2951911183</v>
      </c>
      <c r="O107" s="10">
        <f t="shared" si="56"/>
        <v>1071473.1914658062</v>
      </c>
      <c r="P107" s="10">
        <f t="shared" si="56"/>
        <v>1399484.8857625336</v>
      </c>
      <c r="Q107" s="10">
        <f t="shared" si="56"/>
        <v>1017201.2446610881</v>
      </c>
      <c r="R107" s="10">
        <f t="shared" si="56"/>
        <v>1113156.6298545287</v>
      </c>
      <c r="S107" s="10">
        <f t="shared" si="56"/>
        <v>1165565.7171548777</v>
      </c>
      <c r="T107" s="10">
        <f t="shared" si="56"/>
        <v>1104967.9010104444</v>
      </c>
      <c r="U107" s="10">
        <f t="shared" si="56"/>
        <v>1120835.3246391783</v>
      </c>
      <c r="V107" s="10">
        <f t="shared" si="56"/>
        <v>2376685.6373529518</v>
      </c>
      <c r="W107" s="10">
        <f t="shared" si="56"/>
        <v>1694636.3275922174</v>
      </c>
      <c r="X107" s="10">
        <f t="shared" si="56"/>
        <v>1422033.9877764385</v>
      </c>
      <c r="Y107" s="10">
        <f t="shared" si="56"/>
        <v>1481775.8245730645</v>
      </c>
      <c r="Z107" s="10">
        <f t="shared" si="56"/>
        <v>1303632.5664098586</v>
      </c>
      <c r="AA107" s="10">
        <f t="shared" si="56"/>
        <v>1673106.4356140378</v>
      </c>
      <c r="AB107" s="10">
        <f t="shared" si="56"/>
        <v>1225070.4416240212</v>
      </c>
      <c r="AC107" s="10">
        <f t="shared" si="56"/>
        <v>1149078.7029572825</v>
      </c>
      <c r="AD107" s="10">
        <f t="shared" si="56"/>
        <v>1261370.3325985002</v>
      </c>
      <c r="AE107" s="10">
        <f t="shared" si="56"/>
        <v>1134822.8063457268</v>
      </c>
    </row>
    <row r="108" spans="2:31" x14ac:dyDescent="0.25">
      <c r="B108" s="4" t="str">
        <f t="shared" si="50"/>
        <v>Other_C</v>
      </c>
      <c r="C108" s="10">
        <f t="shared" ref="C108:AE108" si="57">C82*(C30*1000/C56)</f>
        <v>919312.39653640892</v>
      </c>
      <c r="D108" s="10">
        <f t="shared" si="57"/>
        <v>952888.94526734354</v>
      </c>
      <c r="E108" s="10">
        <f t="shared" si="57"/>
        <v>981171.54522662668</v>
      </c>
      <c r="F108" s="10">
        <f t="shared" si="57"/>
        <v>1046660.7812303568</v>
      </c>
      <c r="G108" s="10">
        <f t="shared" si="57"/>
        <v>1048518.4956137267</v>
      </c>
      <c r="H108" s="10">
        <f t="shared" si="57"/>
        <v>1015657.8278126877</v>
      </c>
      <c r="I108" s="10">
        <f t="shared" si="57"/>
        <v>1073570.0021667206</v>
      </c>
      <c r="J108" s="10">
        <f t="shared" si="57"/>
        <v>1126136.9422800252</v>
      </c>
      <c r="K108" s="10">
        <f t="shared" si="57"/>
        <v>1059331.1006583255</v>
      </c>
      <c r="L108" s="10">
        <f t="shared" si="57"/>
        <v>1138782.1991323354</v>
      </c>
      <c r="M108" s="10">
        <f t="shared" si="57"/>
        <v>1162100.520979062</v>
      </c>
      <c r="N108" s="10">
        <f t="shared" si="57"/>
        <v>1613299.64185618</v>
      </c>
      <c r="O108" s="10">
        <f t="shared" si="57"/>
        <v>1215988.5157712235</v>
      </c>
      <c r="P108" s="10">
        <f t="shared" si="57"/>
        <v>1209110.3156195155</v>
      </c>
      <c r="Q108" s="10">
        <f t="shared" si="57"/>
        <v>1144922.1631702178</v>
      </c>
      <c r="R108" s="10">
        <f t="shared" si="57"/>
        <v>1201183.7755531522</v>
      </c>
      <c r="S108" s="10">
        <f t="shared" si="57"/>
        <v>1155092.6154855713</v>
      </c>
      <c r="T108" s="10">
        <f t="shared" si="57"/>
        <v>1181232.3202680531</v>
      </c>
      <c r="U108" s="10">
        <f t="shared" si="57"/>
        <v>1205636.6655167986</v>
      </c>
      <c r="V108" s="10">
        <f t="shared" si="57"/>
        <v>2809891.8123237519</v>
      </c>
      <c r="W108" s="10">
        <f t="shared" si="57"/>
        <v>1787327.3636861912</v>
      </c>
      <c r="X108" s="10">
        <f t="shared" si="57"/>
        <v>1241182.7913185956</v>
      </c>
      <c r="Y108" s="10">
        <f t="shared" si="57"/>
        <v>1241305.0454657988</v>
      </c>
      <c r="Z108" s="10">
        <f t="shared" si="57"/>
        <v>1216044.0363057924</v>
      </c>
      <c r="AA108" s="10">
        <f t="shared" si="57"/>
        <v>1258718.4674171726</v>
      </c>
      <c r="AB108" s="10">
        <f t="shared" si="57"/>
        <v>1119967.8808280008</v>
      </c>
      <c r="AC108" s="10">
        <f t="shared" si="57"/>
        <v>1174239.6986670503</v>
      </c>
      <c r="AD108" s="10">
        <f t="shared" si="57"/>
        <v>1146151.2259963725</v>
      </c>
      <c r="AE108" s="10">
        <f t="shared" si="57"/>
        <v>1151211.5767513274</v>
      </c>
    </row>
    <row r="109" spans="2:31" x14ac:dyDescent="0.25">
      <c r="B109" s="4" t="str">
        <f t="shared" si="50"/>
        <v>Peak_D</v>
      </c>
      <c r="C109" s="10">
        <f t="shared" ref="C109:AE109" si="58">C83*(C31*1000/C57)</f>
        <v>2926947.215903901</v>
      </c>
      <c r="D109" s="10">
        <f t="shared" si="58"/>
        <v>2894524.0324779921</v>
      </c>
      <c r="E109" s="10">
        <f t="shared" si="58"/>
        <v>4093102.9859614908</v>
      </c>
      <c r="F109" s="10">
        <f t="shared" si="58"/>
        <v>3358955.5358488779</v>
      </c>
      <c r="G109" s="10">
        <f t="shared" si="58"/>
        <v>3502655.7520015286</v>
      </c>
      <c r="H109" s="10">
        <f t="shared" si="58"/>
        <v>3376710.688435121</v>
      </c>
      <c r="I109" s="10">
        <f t="shared" si="58"/>
        <v>3544093.5631644302</v>
      </c>
      <c r="J109" s="10">
        <f t="shared" si="58"/>
        <v>4916151.0070698895</v>
      </c>
      <c r="K109" s="10">
        <f t="shared" si="58"/>
        <v>3295861.8486365662</v>
      </c>
      <c r="L109" s="10">
        <f t="shared" si="58"/>
        <v>3866891.3768544807</v>
      </c>
      <c r="M109" s="10">
        <f t="shared" si="58"/>
        <v>3914043.1338497805</v>
      </c>
      <c r="N109" s="10">
        <f t="shared" si="58"/>
        <v>4108301.1946422015</v>
      </c>
      <c r="O109" s="10">
        <f t="shared" si="58"/>
        <v>7105531.0873018866</v>
      </c>
      <c r="P109" s="10">
        <f t="shared" si="58"/>
        <v>4658523.9452811144</v>
      </c>
      <c r="Q109" s="10">
        <f t="shared" si="58"/>
        <v>2454782.2178500192</v>
      </c>
      <c r="R109" s="10">
        <f t="shared" si="58"/>
        <v>3032564.6937497621</v>
      </c>
      <c r="S109" s="10">
        <f t="shared" si="58"/>
        <v>2880641.6701092189</v>
      </c>
      <c r="T109" s="10">
        <f t="shared" si="58"/>
        <v>2941249.210678611</v>
      </c>
      <c r="U109" s="10">
        <f t="shared" si="58"/>
        <v>2860460.0972669334</v>
      </c>
      <c r="V109" s="10">
        <f t="shared" si="58"/>
        <v>3630947.7636849904</v>
      </c>
      <c r="W109" s="10">
        <f t="shared" si="58"/>
        <v>3279691.9570792271</v>
      </c>
      <c r="X109" s="10">
        <f t="shared" si="58"/>
        <v>3065580.207135438</v>
      </c>
      <c r="Y109" s="10">
        <f t="shared" si="58"/>
        <v>3046664.9884432559</v>
      </c>
      <c r="Z109" s="10">
        <f t="shared" si="58"/>
        <v>2867984.5576446154</v>
      </c>
      <c r="AA109" s="10">
        <f t="shared" si="58"/>
        <v>4106871.5880932799</v>
      </c>
      <c r="AB109" s="10">
        <f t="shared" si="58"/>
        <v>2566631.1012885398</v>
      </c>
      <c r="AC109" s="10">
        <f t="shared" si="58"/>
        <v>2508041.0104811587</v>
      </c>
      <c r="AD109" s="10">
        <f t="shared" si="58"/>
        <v>2837350.5049070045</v>
      </c>
      <c r="AE109" s="10">
        <f t="shared" si="58"/>
        <v>2891708.6634091455</v>
      </c>
    </row>
    <row r="110" spans="2:31" x14ac:dyDescent="0.25">
      <c r="B110" s="4" t="str">
        <f t="shared" si="50"/>
        <v>Other_D</v>
      </c>
      <c r="C110" s="10">
        <f t="shared" ref="C110:AE110" si="59">C84*(C32*1000/C58)</f>
        <v>10612748.688672826</v>
      </c>
      <c r="D110" s="10">
        <f t="shared" si="59"/>
        <v>6363781.8685095916</v>
      </c>
      <c r="E110" s="10">
        <f t="shared" si="59"/>
        <v>5943652.1265841722</v>
      </c>
      <c r="F110" s="10">
        <f t="shared" si="59"/>
        <v>5848008.6294403151</v>
      </c>
      <c r="G110" s="10">
        <f t="shared" si="59"/>
        <v>5851459.9124179836</v>
      </c>
      <c r="H110" s="10">
        <f t="shared" si="59"/>
        <v>5847468.4340726119</v>
      </c>
      <c r="I110" s="10">
        <f t="shared" si="59"/>
        <v>5872611.3878407851</v>
      </c>
      <c r="J110" s="10">
        <f t="shared" si="59"/>
        <v>6069604.2395626372</v>
      </c>
      <c r="K110" s="10">
        <f t="shared" si="59"/>
        <v>5847599.9279636657</v>
      </c>
      <c r="L110" s="10">
        <f t="shared" si="59"/>
        <v>6035535.6061426001</v>
      </c>
      <c r="M110" s="10">
        <f t="shared" si="59"/>
        <v>6154616.9780797167</v>
      </c>
      <c r="N110" s="10">
        <f t="shared" si="59"/>
        <v>6355850.5957917441</v>
      </c>
      <c r="O110" s="10">
        <f t="shared" si="59"/>
        <v>8245231.0009729704</v>
      </c>
      <c r="P110" s="10">
        <f t="shared" si="59"/>
        <v>7373922.9491480459</v>
      </c>
      <c r="Q110" s="10">
        <f t="shared" si="59"/>
        <v>7249628.4636511002</v>
      </c>
      <c r="R110" s="10">
        <f t="shared" si="59"/>
        <v>7632351.3996135434</v>
      </c>
      <c r="S110" s="10">
        <f t="shared" si="59"/>
        <v>8149982.9787562108</v>
      </c>
      <c r="T110" s="10">
        <f t="shared" si="59"/>
        <v>7086238.9531698013</v>
      </c>
      <c r="U110" s="10">
        <f t="shared" si="59"/>
        <v>7767669.237758751</v>
      </c>
      <c r="V110" s="10">
        <f t="shared" si="59"/>
        <v>9178599.6786782648</v>
      </c>
      <c r="W110" s="10">
        <f t="shared" si="59"/>
        <v>9303034.3208962195</v>
      </c>
      <c r="X110" s="10">
        <f t="shared" si="59"/>
        <v>9848166.4442635849</v>
      </c>
      <c r="Y110" s="10">
        <f t="shared" si="59"/>
        <v>9923400.8586020563</v>
      </c>
      <c r="Z110" s="10">
        <f t="shared" si="59"/>
        <v>9373507.7131714579</v>
      </c>
      <c r="AA110" s="10">
        <f t="shared" si="59"/>
        <v>9943375.6818369515</v>
      </c>
      <c r="AB110" s="10">
        <f t="shared" si="59"/>
        <v>8888379.7122480571</v>
      </c>
      <c r="AC110" s="10">
        <f t="shared" si="59"/>
        <v>9207830.9215871934</v>
      </c>
      <c r="AD110" s="10">
        <f t="shared" si="59"/>
        <v>9018364.9774182122</v>
      </c>
      <c r="AE110" s="10">
        <f t="shared" si="59"/>
        <v>8678765.1107959915</v>
      </c>
    </row>
    <row r="111" spans="2:31" x14ac:dyDescent="0.25">
      <c r="B111" s="6" t="str">
        <f t="shared" si="50"/>
        <v>Total</v>
      </c>
      <c r="C111" s="11">
        <f t="shared" ref="C111:AE111" si="60">C85*(C33*1000/C59)</f>
        <v>966344.84345843131</v>
      </c>
      <c r="D111" s="11">
        <f t="shared" si="60"/>
        <v>766028.18724729388</v>
      </c>
      <c r="E111" s="11">
        <f t="shared" si="60"/>
        <v>908349.66973189171</v>
      </c>
      <c r="F111" s="11">
        <f t="shared" si="60"/>
        <v>848954.11826846038</v>
      </c>
      <c r="G111" s="11">
        <f t="shared" si="60"/>
        <v>1021952.4296895326</v>
      </c>
      <c r="H111" s="11">
        <f t="shared" si="60"/>
        <v>1170474.5795063928</v>
      </c>
      <c r="I111" s="11">
        <f t="shared" si="60"/>
        <v>1263032.9046887534</v>
      </c>
      <c r="J111" s="11">
        <f t="shared" si="60"/>
        <v>1575934.393066729</v>
      </c>
      <c r="K111" s="11">
        <f t="shared" si="60"/>
        <v>1235014.353363063</v>
      </c>
      <c r="L111" s="11">
        <f t="shared" si="60"/>
        <v>1346993.2367641276</v>
      </c>
      <c r="M111" s="11">
        <f t="shared" si="60"/>
        <v>1419804.0258155777</v>
      </c>
      <c r="N111" s="11">
        <f t="shared" si="60"/>
        <v>1440293.1054059044</v>
      </c>
      <c r="O111" s="11">
        <f t="shared" si="60"/>
        <v>1665584.9609582715</v>
      </c>
      <c r="P111" s="11">
        <f t="shared" si="60"/>
        <v>1538757.6344990048</v>
      </c>
      <c r="Q111" s="11">
        <f t="shared" si="60"/>
        <v>1178573.2032805698</v>
      </c>
      <c r="R111" s="11">
        <f t="shared" si="60"/>
        <v>1274941.2925960447</v>
      </c>
      <c r="S111" s="11">
        <f t="shared" si="60"/>
        <v>1288156.2443568113</v>
      </c>
      <c r="T111" s="11">
        <f t="shared" si="60"/>
        <v>1208705.7756168719</v>
      </c>
      <c r="U111" s="11">
        <f t="shared" si="60"/>
        <v>1235429.9559664831</v>
      </c>
      <c r="V111" s="11">
        <f t="shared" si="60"/>
        <v>1415487.3580325879</v>
      </c>
      <c r="W111" s="11">
        <f t="shared" si="60"/>
        <v>1443387.4984033406</v>
      </c>
      <c r="X111" s="11">
        <f t="shared" si="60"/>
        <v>1435466.9041492164</v>
      </c>
      <c r="Y111" s="11">
        <f t="shared" si="60"/>
        <v>1519693.9564913718</v>
      </c>
      <c r="Z111" s="11">
        <f t="shared" si="60"/>
        <v>1394207.1491528861</v>
      </c>
      <c r="AA111" s="11">
        <f t="shared" si="60"/>
        <v>1701151.8794122015</v>
      </c>
      <c r="AB111" s="11">
        <f t="shared" si="60"/>
        <v>1267608.5213918982</v>
      </c>
      <c r="AC111" s="11">
        <f t="shared" si="60"/>
        <v>1361054.9190995016</v>
      </c>
      <c r="AD111" s="11">
        <f t="shared" si="60"/>
        <v>1356853.9311110429</v>
      </c>
      <c r="AE111" s="11">
        <f t="shared" si="60"/>
        <v>1322113.8596095636</v>
      </c>
    </row>
    <row r="114" spans="2:33" x14ac:dyDescent="0.25">
      <c r="B114" s="1" t="s">
        <v>45</v>
      </c>
    </row>
    <row r="115" spans="2:33" x14ac:dyDescent="0.25">
      <c r="B115" s="2" t="str">
        <f t="shared" ref="B115:B124" si="61">B24</f>
        <v>Bundle</v>
      </c>
      <c r="C115" s="3">
        <f t="shared" ref="C115:AE115" si="62">C$24</f>
        <v>2022</v>
      </c>
      <c r="D115" s="3">
        <f t="shared" si="62"/>
        <v>2023</v>
      </c>
      <c r="E115" s="3">
        <f t="shared" si="62"/>
        <v>2024</v>
      </c>
      <c r="F115" s="3">
        <f t="shared" si="62"/>
        <v>2025</v>
      </c>
      <c r="G115" s="3">
        <f t="shared" si="62"/>
        <v>2026</v>
      </c>
      <c r="H115" s="3">
        <f t="shared" si="62"/>
        <v>2027</v>
      </c>
      <c r="I115" s="3">
        <f t="shared" si="62"/>
        <v>2028</v>
      </c>
      <c r="J115" s="3">
        <f t="shared" si="62"/>
        <v>2029</v>
      </c>
      <c r="K115" s="3">
        <f t="shared" si="62"/>
        <v>2030</v>
      </c>
      <c r="L115" s="3">
        <f t="shared" si="62"/>
        <v>2031</v>
      </c>
      <c r="M115" s="3">
        <f t="shared" si="62"/>
        <v>2032</v>
      </c>
      <c r="N115" s="3">
        <f t="shared" si="62"/>
        <v>2033</v>
      </c>
      <c r="O115" s="3">
        <f t="shared" si="62"/>
        <v>2034</v>
      </c>
      <c r="P115" s="3">
        <f t="shared" si="62"/>
        <v>2035</v>
      </c>
      <c r="Q115" s="3">
        <f t="shared" si="62"/>
        <v>2036</v>
      </c>
      <c r="R115" s="3">
        <f t="shared" si="62"/>
        <v>2037</v>
      </c>
      <c r="S115" s="3">
        <f t="shared" si="62"/>
        <v>2038</v>
      </c>
      <c r="T115" s="3">
        <f t="shared" si="62"/>
        <v>2039</v>
      </c>
      <c r="U115" s="3">
        <f t="shared" si="62"/>
        <v>2040</v>
      </c>
      <c r="V115" s="3">
        <f t="shared" si="62"/>
        <v>2041</v>
      </c>
      <c r="W115" s="3">
        <f t="shared" si="62"/>
        <v>2042</v>
      </c>
      <c r="X115" s="3">
        <f t="shared" si="62"/>
        <v>2043</v>
      </c>
      <c r="Y115" s="3">
        <f t="shared" si="62"/>
        <v>2044</v>
      </c>
      <c r="Z115" s="3">
        <f t="shared" si="62"/>
        <v>2045</v>
      </c>
      <c r="AA115" s="3">
        <f t="shared" si="62"/>
        <v>2046</v>
      </c>
      <c r="AB115" s="3">
        <f t="shared" si="62"/>
        <v>2047</v>
      </c>
      <c r="AC115" s="3">
        <f t="shared" si="62"/>
        <v>2048</v>
      </c>
      <c r="AD115" s="3">
        <f t="shared" si="62"/>
        <v>2049</v>
      </c>
      <c r="AE115" s="3">
        <f t="shared" si="62"/>
        <v>2050</v>
      </c>
    </row>
    <row r="116" spans="2:33" x14ac:dyDescent="0.25">
      <c r="B116" s="4" t="str">
        <f t="shared" si="61"/>
        <v>Peak_A</v>
      </c>
      <c r="C116" s="10">
        <f t="shared" ref="C116:C124" si="63">C103*(1+$C$153)^(C$89-$C$89)</f>
        <v>208499.31368913333</v>
      </c>
      <c r="D116" s="10">
        <f t="shared" ref="D116:AE116" si="64">D103*(1+$C$153)^(D$89-$C$89)</f>
        <v>220835.23538176232</v>
      </c>
      <c r="E116" s="10">
        <f t="shared" si="64"/>
        <v>354205.11285734113</v>
      </c>
      <c r="F116" s="10">
        <f t="shared" si="64"/>
        <v>253515.72709574949</v>
      </c>
      <c r="G116" s="10">
        <f t="shared" si="64"/>
        <v>271801.44629299309</v>
      </c>
      <c r="H116" s="10">
        <f t="shared" si="64"/>
        <v>285718.58916783985</v>
      </c>
      <c r="I116" s="10">
        <f t="shared" si="64"/>
        <v>272748.38021627587</v>
      </c>
      <c r="J116" s="10">
        <f t="shared" si="64"/>
        <v>504346.99455497763</v>
      </c>
      <c r="K116" s="10">
        <f t="shared" si="64"/>
        <v>288150.41216827073</v>
      </c>
      <c r="L116" s="10">
        <f t="shared" si="64"/>
        <v>307635.03173814021</v>
      </c>
      <c r="M116" s="10">
        <f t="shared" si="64"/>
        <v>336231.09836012404</v>
      </c>
      <c r="N116" s="10">
        <f t="shared" si="64"/>
        <v>340131.16485080245</v>
      </c>
      <c r="O116" s="10">
        <f t="shared" si="64"/>
        <v>383832.21289264102</v>
      </c>
      <c r="P116" s="10">
        <f t="shared" si="64"/>
        <v>736074.64078784361</v>
      </c>
      <c r="Q116" s="10">
        <f t="shared" si="64"/>
        <v>328554.92567292164</v>
      </c>
      <c r="R116" s="10">
        <f t="shared" si="64"/>
        <v>407574.7595701472</v>
      </c>
      <c r="S116" s="10">
        <f t="shared" si="64"/>
        <v>431871.49816672038</v>
      </c>
      <c r="T116" s="10">
        <f t="shared" si="64"/>
        <v>375184.94348659832</v>
      </c>
      <c r="U116" s="10">
        <f t="shared" si="64"/>
        <v>429033.951490912</v>
      </c>
      <c r="V116" s="10">
        <f t="shared" si="64"/>
        <v>551085.75348701421</v>
      </c>
      <c r="W116" s="10">
        <f t="shared" si="64"/>
        <v>555575.65803978837</v>
      </c>
      <c r="X116" s="10">
        <f t="shared" si="64"/>
        <v>538017.27152157249</v>
      </c>
      <c r="Y116" s="10">
        <f t="shared" si="64"/>
        <v>726842.59342801315</v>
      </c>
      <c r="Z116" s="10">
        <f t="shared" si="64"/>
        <v>588019.6559788913</v>
      </c>
      <c r="AA116" s="10">
        <f t="shared" si="64"/>
        <v>961594.4924304561</v>
      </c>
      <c r="AB116" s="10">
        <f t="shared" si="64"/>
        <v>530729.29189345799</v>
      </c>
      <c r="AC116" s="10">
        <f t="shared" si="64"/>
        <v>491031.13854194724</v>
      </c>
      <c r="AD116" s="10">
        <f t="shared" si="64"/>
        <v>601829.57040545507</v>
      </c>
      <c r="AE116" s="10">
        <f t="shared" si="64"/>
        <v>564436.3049933695</v>
      </c>
    </row>
    <row r="117" spans="2:33" x14ac:dyDescent="0.25">
      <c r="B117" s="4" t="str">
        <f t="shared" si="61"/>
        <v>Other_A</v>
      </c>
      <c r="C117" s="10">
        <f t="shared" si="63"/>
        <v>-11987.826270464449</v>
      </c>
      <c r="D117" s="10">
        <f t="shared" ref="D117:AE117" si="65">D104*(1+$C$153)^(D$89-$C$89)</f>
        <v>-24993.727390862368</v>
      </c>
      <c r="E117" s="10">
        <f t="shared" si="65"/>
        <v>-33463.32218409163</v>
      </c>
      <c r="F117" s="10">
        <f t="shared" si="65"/>
        <v>-70212.668079423034</v>
      </c>
      <c r="G117" s="10">
        <f t="shared" si="65"/>
        <v>-14458.871627897888</v>
      </c>
      <c r="H117" s="10">
        <f t="shared" si="65"/>
        <v>170726.41150256418</v>
      </c>
      <c r="I117" s="10">
        <f t="shared" si="65"/>
        <v>394517.82746491121</v>
      </c>
      <c r="J117" s="10">
        <f t="shared" si="65"/>
        <v>414431.17410708632</v>
      </c>
      <c r="K117" s="10">
        <f t="shared" si="65"/>
        <v>354181.943559443</v>
      </c>
      <c r="L117" s="10">
        <f t="shared" si="65"/>
        <v>483158.32959500392</v>
      </c>
      <c r="M117" s="10">
        <f t="shared" si="65"/>
        <v>551811.47825606831</v>
      </c>
      <c r="N117" s="10">
        <f t="shared" si="65"/>
        <v>602864.02079190512</v>
      </c>
      <c r="O117" s="10">
        <f t="shared" si="65"/>
        <v>731485.05246684351</v>
      </c>
      <c r="P117" s="10">
        <f t="shared" si="65"/>
        <v>693139.20171109843</v>
      </c>
      <c r="Q117" s="10">
        <f t="shared" si="65"/>
        <v>803476.86222665093</v>
      </c>
      <c r="R117" s="10">
        <f t="shared" si="65"/>
        <v>743801.90921870281</v>
      </c>
      <c r="S117" s="10">
        <f t="shared" si="65"/>
        <v>716478.89156058733</v>
      </c>
      <c r="T117" s="10">
        <f t="shared" si="65"/>
        <v>744158.86870438047</v>
      </c>
      <c r="U117" s="10">
        <f t="shared" si="65"/>
        <v>711691.89104949392</v>
      </c>
      <c r="V117" s="10">
        <f t="shared" si="65"/>
        <v>688655.69619015162</v>
      </c>
      <c r="W117" s="10">
        <f t="shared" si="65"/>
        <v>866586.44281243894</v>
      </c>
      <c r="X117" s="10">
        <f t="shared" si="65"/>
        <v>892569.97780546639</v>
      </c>
      <c r="Y117" s="10">
        <f t="shared" si="65"/>
        <v>969743.08149893268</v>
      </c>
      <c r="Z117" s="10">
        <f t="shared" si="65"/>
        <v>904220.70413374912</v>
      </c>
      <c r="AA117" s="10">
        <f t="shared" si="65"/>
        <v>961432.88722908741</v>
      </c>
      <c r="AB117" s="10">
        <f t="shared" si="65"/>
        <v>799486.24985099002</v>
      </c>
      <c r="AC117" s="10">
        <f t="shared" si="65"/>
        <v>1043933.9529742546</v>
      </c>
      <c r="AD117" s="10">
        <f t="shared" si="65"/>
        <v>905584.75915134721</v>
      </c>
      <c r="AE117" s="10">
        <f t="shared" si="65"/>
        <v>928416.15776605508</v>
      </c>
    </row>
    <row r="118" spans="2:33" x14ac:dyDescent="0.25">
      <c r="B118" s="4" t="str">
        <f t="shared" si="61"/>
        <v>Peak_B</v>
      </c>
      <c r="C118" s="10">
        <f t="shared" si="63"/>
        <v>157138.09826430274</v>
      </c>
      <c r="D118" s="10">
        <f t="shared" ref="D118:AE118" si="66">D105*(1+$C$153)^(D$89-$C$89)</f>
        <v>132513.89404798753</v>
      </c>
      <c r="E118" s="10">
        <f t="shared" si="66"/>
        <v>166045.61131036736</v>
      </c>
      <c r="F118" s="10">
        <f t="shared" si="66"/>
        <v>45221.573124108443</v>
      </c>
      <c r="G118" s="10">
        <f t="shared" si="66"/>
        <v>42194.934627667499</v>
      </c>
      <c r="H118" s="10">
        <f t="shared" si="66"/>
        <v>12596.01658653728</v>
      </c>
      <c r="I118" s="10">
        <f t="shared" si="66"/>
        <v>79894.121811559031</v>
      </c>
      <c r="J118" s="10">
        <f t="shared" si="66"/>
        <v>119098.67598785732</v>
      </c>
      <c r="K118" s="10">
        <f t="shared" si="66"/>
        <v>105980.90056274294</v>
      </c>
      <c r="L118" s="10">
        <f t="shared" si="66"/>
        <v>121246.22040695972</v>
      </c>
      <c r="M118" s="10">
        <f t="shared" si="66"/>
        <v>151624.58736572074</v>
      </c>
      <c r="N118" s="10">
        <f t="shared" si="66"/>
        <v>181575.28892741649</v>
      </c>
      <c r="O118" s="10">
        <f t="shared" si="66"/>
        <v>222338.40183841303</v>
      </c>
      <c r="P118" s="10">
        <f t="shared" si="66"/>
        <v>257953.11430403611</v>
      </c>
      <c r="Q118" s="10">
        <f t="shared" si="66"/>
        <v>150309.61269177563</v>
      </c>
      <c r="R118" s="10">
        <f t="shared" si="66"/>
        <v>196536.91858015137</v>
      </c>
      <c r="S118" s="10">
        <f t="shared" si="66"/>
        <v>212937.78321277586</v>
      </c>
      <c r="T118" s="10">
        <f t="shared" si="66"/>
        <v>206017.8515869652</v>
      </c>
      <c r="U118" s="10">
        <f t="shared" si="66"/>
        <v>282577.53447644878</v>
      </c>
      <c r="V118" s="10">
        <f t="shared" si="66"/>
        <v>670851.91576858435</v>
      </c>
      <c r="W118" s="10">
        <f t="shared" si="66"/>
        <v>356406.99497873621</v>
      </c>
      <c r="X118" s="10">
        <f t="shared" si="66"/>
        <v>315992.81562664954</v>
      </c>
      <c r="Y118" s="10">
        <f t="shared" si="66"/>
        <v>215433.3911690517</v>
      </c>
      <c r="Z118" s="10">
        <f t="shared" si="66"/>
        <v>198113.52720196641</v>
      </c>
      <c r="AA118" s="10">
        <f t="shared" si="66"/>
        <v>208062.33485760973</v>
      </c>
      <c r="AB118" s="10">
        <f t="shared" si="66"/>
        <v>199565.06614331508</v>
      </c>
      <c r="AC118" s="10">
        <f t="shared" si="66"/>
        <v>201466.98547731142</v>
      </c>
      <c r="AD118" s="10">
        <f t="shared" si="66"/>
        <v>209880.8616332098</v>
      </c>
      <c r="AE118" s="10">
        <f t="shared" si="66"/>
        <v>211903.97558803111</v>
      </c>
    </row>
    <row r="119" spans="2:33" x14ac:dyDescent="0.25">
      <c r="B119" s="4" t="str">
        <f t="shared" si="61"/>
        <v>Other_B</v>
      </c>
      <c r="C119" s="10">
        <f t="shared" si="63"/>
        <v>29024.545944950274</v>
      </c>
      <c r="D119" s="10">
        <f t="shared" ref="D119:AE119" si="67">D106*(1+$C$153)^(D$89-$C$89)</f>
        <v>36910.916931552252</v>
      </c>
      <c r="E119" s="10">
        <f t="shared" si="67"/>
        <v>57593.584830553962</v>
      </c>
      <c r="F119" s="10">
        <f t="shared" si="67"/>
        <v>28939.083687556293</v>
      </c>
      <c r="G119" s="10">
        <f t="shared" si="67"/>
        <v>130357.9699432674</v>
      </c>
      <c r="H119" s="10">
        <f t="shared" si="67"/>
        <v>682484.63898329099</v>
      </c>
      <c r="I119" s="10">
        <f t="shared" si="67"/>
        <v>856961.91547054285</v>
      </c>
      <c r="J119" s="10">
        <f t="shared" si="67"/>
        <v>1067409.0794338204</v>
      </c>
      <c r="K119" s="10">
        <f t="shared" si="67"/>
        <v>1538571.5225181086</v>
      </c>
      <c r="L119" s="10">
        <f t="shared" si="67"/>
        <v>1273787.7161534883</v>
      </c>
      <c r="M119" s="10">
        <f t="shared" si="67"/>
        <v>1602984.5170314542</v>
      </c>
      <c r="N119" s="10">
        <f t="shared" si="67"/>
        <v>2415123.1676417054</v>
      </c>
      <c r="O119" s="10">
        <f t="shared" si="67"/>
        <v>2626900.6603425941</v>
      </c>
      <c r="P119" s="10">
        <f t="shared" si="67"/>
        <v>2432660.6927686464</v>
      </c>
      <c r="Q119" s="10">
        <f t="shared" si="67"/>
        <v>2423995.5869276058</v>
      </c>
      <c r="R119" s="10">
        <f t="shared" si="67"/>
        <v>2460548.9603356589</v>
      </c>
      <c r="S119" s="10">
        <f t="shared" si="67"/>
        <v>1229862.9004154671</v>
      </c>
      <c r="T119" s="10">
        <f t="shared" si="67"/>
        <v>1104212.9031134089</v>
      </c>
      <c r="U119" s="10">
        <f t="shared" si="67"/>
        <v>1192499.6874921527</v>
      </c>
      <c r="V119" s="10">
        <f t="shared" si="67"/>
        <v>2307891.8837285172</v>
      </c>
      <c r="W119" s="10">
        <f t="shared" si="67"/>
        <v>678831.22594198061</v>
      </c>
      <c r="X119" s="10">
        <f t="shared" si="67"/>
        <v>495348.4535719672</v>
      </c>
      <c r="Y119" s="10">
        <f t="shared" si="67"/>
        <v>2123101.2261259812</v>
      </c>
      <c r="Z119" s="10">
        <f t="shared" si="67"/>
        <v>2254224.8980973656</v>
      </c>
      <c r="AA119" s="10">
        <f t="shared" si="67"/>
        <v>2334336.2611365821</v>
      </c>
      <c r="AB119" s="10">
        <f t="shared" si="67"/>
        <v>2829293.2574390611</v>
      </c>
      <c r="AC119" s="10">
        <f t="shared" si="67"/>
        <v>2308080.3635848155</v>
      </c>
      <c r="AD119" s="10">
        <f t="shared" si="67"/>
        <v>2455787.3277449855</v>
      </c>
      <c r="AE119" s="10">
        <f t="shared" si="67"/>
        <v>2255669.9502786226</v>
      </c>
    </row>
    <row r="120" spans="2:33" x14ac:dyDescent="0.25">
      <c r="B120" s="4" t="str">
        <f t="shared" si="61"/>
        <v>Peak_C</v>
      </c>
      <c r="C120" s="10">
        <f t="shared" si="63"/>
        <v>957673.95386632567</v>
      </c>
      <c r="D120" s="10">
        <f t="shared" ref="D120:AE120" si="68">D107*(1+$C$153)^(D$89-$C$89)</f>
        <v>1004190.2135967164</v>
      </c>
      <c r="E120" s="10">
        <f t="shared" si="68"/>
        <v>1227205.4342826272</v>
      </c>
      <c r="F120" s="10">
        <f t="shared" si="68"/>
        <v>1108254.7713602067</v>
      </c>
      <c r="G120" s="10">
        <f t="shared" si="68"/>
        <v>1180886.075457057</v>
      </c>
      <c r="H120" s="10">
        <f t="shared" si="68"/>
        <v>1277092.239691928</v>
      </c>
      <c r="I120" s="10">
        <f t="shared" si="68"/>
        <v>1249940.000010191</v>
      </c>
      <c r="J120" s="10">
        <f t="shared" si="68"/>
        <v>1647651.691285975</v>
      </c>
      <c r="K120" s="10">
        <f t="shared" si="68"/>
        <v>1287756.3044509906</v>
      </c>
      <c r="L120" s="10">
        <f t="shared" si="68"/>
        <v>1363790.0323089559</v>
      </c>
      <c r="M120" s="10">
        <f t="shared" si="68"/>
        <v>1425695.5816488096</v>
      </c>
      <c r="N120" s="10">
        <f t="shared" si="68"/>
        <v>1399788.4843177591</v>
      </c>
      <c r="O120" s="10">
        <f t="shared" si="68"/>
        <v>1374960.4762751423</v>
      </c>
      <c r="P120" s="10">
        <f t="shared" si="68"/>
        <v>1833592.6509618508</v>
      </c>
      <c r="Q120" s="10">
        <f t="shared" si="68"/>
        <v>1360715.312751794</v>
      </c>
      <c r="R120" s="10">
        <f t="shared" si="68"/>
        <v>1520345.9045667213</v>
      </c>
      <c r="S120" s="10">
        <f t="shared" si="68"/>
        <v>1625356.5225339495</v>
      </c>
      <c r="T120" s="10">
        <f t="shared" si="68"/>
        <v>1573212.0982942183</v>
      </c>
      <c r="U120" s="10">
        <f t="shared" si="68"/>
        <v>1629315.4188667613</v>
      </c>
      <c r="V120" s="10">
        <f t="shared" si="68"/>
        <v>3527449.7952325204</v>
      </c>
      <c r="W120" s="10">
        <f t="shared" si="68"/>
        <v>2567978.3252522419</v>
      </c>
      <c r="X120" s="10">
        <f t="shared" si="68"/>
        <v>2200141.2334323004</v>
      </c>
      <c r="Y120" s="10">
        <f t="shared" si="68"/>
        <v>2340716.5769985192</v>
      </c>
      <c r="Z120" s="10">
        <f t="shared" si="68"/>
        <v>2102554.5351551799</v>
      </c>
      <c r="AA120" s="10">
        <f t="shared" si="68"/>
        <v>2755125.4583128835</v>
      </c>
      <c r="AB120" s="10">
        <f t="shared" si="68"/>
        <v>2059703.056895514</v>
      </c>
      <c r="AC120" s="10">
        <f t="shared" si="68"/>
        <v>1972509.3466056022</v>
      </c>
      <c r="AD120" s="10">
        <f t="shared" si="68"/>
        <v>2210739.8946877955</v>
      </c>
      <c r="AE120" s="10">
        <f t="shared" si="68"/>
        <v>2030714.3304951843</v>
      </c>
    </row>
    <row r="121" spans="2:33" x14ac:dyDescent="0.25">
      <c r="B121" s="4" t="str">
        <f t="shared" si="61"/>
        <v>Other_C</v>
      </c>
      <c r="C121" s="10">
        <f t="shared" si="63"/>
        <v>919312.39653640892</v>
      </c>
      <c r="D121" s="10">
        <f t="shared" ref="D121:AE121" si="69">D108*(1+$C$153)^(D$89-$C$89)</f>
        <v>972899.61311795772</v>
      </c>
      <c r="E121" s="10">
        <f t="shared" si="69"/>
        <v>1022813.4467775896</v>
      </c>
      <c r="F121" s="10">
        <f t="shared" si="69"/>
        <v>1113994.8357869317</v>
      </c>
      <c r="G121" s="10">
        <f t="shared" si="69"/>
        <v>1139407.47442075</v>
      </c>
      <c r="H121" s="10">
        <f t="shared" si="69"/>
        <v>1126876.0026039062</v>
      </c>
      <c r="I121" s="10">
        <f t="shared" si="69"/>
        <v>1216143.4928738605</v>
      </c>
      <c r="J121" s="10">
        <f t="shared" si="69"/>
        <v>1302481.0101062988</v>
      </c>
      <c r="K121" s="10">
        <f t="shared" si="69"/>
        <v>1250943.3982804634</v>
      </c>
      <c r="L121" s="10">
        <f t="shared" si="69"/>
        <v>1373005.7266663653</v>
      </c>
      <c r="M121" s="10">
        <f t="shared" si="69"/>
        <v>1430543.6593433241</v>
      </c>
      <c r="N121" s="10">
        <f t="shared" si="69"/>
        <v>2027674.3171338034</v>
      </c>
      <c r="O121" s="10">
        <f t="shared" si="69"/>
        <v>1560408.7550736084</v>
      </c>
      <c r="P121" s="10">
        <f t="shared" si="69"/>
        <v>1584165.5822628823</v>
      </c>
      <c r="Q121" s="10">
        <f t="shared" si="69"/>
        <v>1531568.2393346757</v>
      </c>
      <c r="R121" s="10">
        <f t="shared" si="69"/>
        <v>1640573.1096735983</v>
      </c>
      <c r="S121" s="10">
        <f t="shared" si="69"/>
        <v>1610752.0057239321</v>
      </c>
      <c r="T121" s="10">
        <f t="shared" si="69"/>
        <v>1681794.5348842188</v>
      </c>
      <c r="U121" s="10">
        <f t="shared" si="69"/>
        <v>1752587.8828899327</v>
      </c>
      <c r="V121" s="10">
        <f t="shared" si="69"/>
        <v>4170409.4736930495</v>
      </c>
      <c r="W121" s="10">
        <f t="shared" si="69"/>
        <v>2708438.2975536115</v>
      </c>
      <c r="X121" s="10">
        <f t="shared" si="69"/>
        <v>1920332.0461254355</v>
      </c>
      <c r="Y121" s="10">
        <f t="shared" si="69"/>
        <v>1960852.1402829967</v>
      </c>
      <c r="Z121" s="10">
        <f t="shared" si="69"/>
        <v>1961287.9958380107</v>
      </c>
      <c r="AA121" s="10">
        <f t="shared" si="69"/>
        <v>2072747.5674055864</v>
      </c>
      <c r="AB121" s="10">
        <f t="shared" si="69"/>
        <v>1882994.7971874995</v>
      </c>
      <c r="AC121" s="10">
        <f t="shared" si="69"/>
        <v>2015700.7303460643</v>
      </c>
      <c r="AD121" s="10">
        <f t="shared" si="69"/>
        <v>2008801.2022889727</v>
      </c>
      <c r="AE121" s="10">
        <f t="shared" si="69"/>
        <v>2060041.2974328839</v>
      </c>
    </row>
    <row r="122" spans="2:33" x14ac:dyDescent="0.25">
      <c r="B122" s="4" t="str">
        <f t="shared" si="61"/>
        <v>Peak_D</v>
      </c>
      <c r="C122" s="10">
        <f t="shared" si="63"/>
        <v>2926947.215903901</v>
      </c>
      <c r="D122" s="10">
        <f t="shared" ref="D122:AE122" si="70">D109*(1+$C$153)^(D$89-$C$89)</f>
        <v>2955309.0371600296</v>
      </c>
      <c r="E122" s="10">
        <f t="shared" si="70"/>
        <v>4266818.3697886812</v>
      </c>
      <c r="F122" s="10">
        <f t="shared" si="70"/>
        <v>3575044.7400685018</v>
      </c>
      <c r="G122" s="10">
        <f t="shared" si="70"/>
        <v>3806277.2958691218</v>
      </c>
      <c r="H122" s="10">
        <f t="shared" si="70"/>
        <v>3746472.6193548455</v>
      </c>
      <c r="I122" s="10">
        <f t="shared" si="70"/>
        <v>4014760.3940867311</v>
      </c>
      <c r="J122" s="10">
        <f t="shared" si="70"/>
        <v>5685981.0642205803</v>
      </c>
      <c r="K122" s="10">
        <f t="shared" si="70"/>
        <v>3892018.8585364306</v>
      </c>
      <c r="L122" s="10">
        <f t="shared" si="70"/>
        <v>4662229.5368361399</v>
      </c>
      <c r="M122" s="10">
        <f t="shared" si="70"/>
        <v>4818180.0854953416</v>
      </c>
      <c r="N122" s="10">
        <f t="shared" si="70"/>
        <v>5163514.9499207111</v>
      </c>
      <c r="O122" s="10">
        <f t="shared" si="70"/>
        <v>9118123.0531946663</v>
      </c>
      <c r="P122" s="10">
        <f t="shared" si="70"/>
        <v>6103556.642373519</v>
      </c>
      <c r="Q122" s="10">
        <f t="shared" si="70"/>
        <v>3283774.7405748032</v>
      </c>
      <c r="R122" s="10">
        <f t="shared" si="70"/>
        <v>4141867.5403106636</v>
      </c>
      <c r="S122" s="10">
        <f t="shared" si="70"/>
        <v>4016993.3438192965</v>
      </c>
      <c r="T122" s="10">
        <f t="shared" si="70"/>
        <v>4187640.9605261222</v>
      </c>
      <c r="U122" s="10">
        <f t="shared" si="70"/>
        <v>4158141.3781997613</v>
      </c>
      <c r="V122" s="10">
        <f t="shared" si="70"/>
        <v>5389011.3796352008</v>
      </c>
      <c r="W122" s="10">
        <f t="shared" si="70"/>
        <v>4969902.8175856508</v>
      </c>
      <c r="X122" s="10">
        <f t="shared" si="70"/>
        <v>4743001.5569873722</v>
      </c>
      <c r="Y122" s="10">
        <f t="shared" si="70"/>
        <v>4812724.7892337926</v>
      </c>
      <c r="Z122" s="10">
        <f t="shared" si="70"/>
        <v>4625608.5447736988</v>
      </c>
      <c r="AA122" s="10">
        <f t="shared" si="70"/>
        <v>6762837.2143730475</v>
      </c>
      <c r="AB122" s="10">
        <f t="shared" si="70"/>
        <v>4315260.3684070865</v>
      </c>
      <c r="AC122" s="10">
        <f t="shared" si="70"/>
        <v>4305305.043172623</v>
      </c>
      <c r="AD122" s="10">
        <f t="shared" si="70"/>
        <v>4972880.5207337039</v>
      </c>
      <c r="AE122" s="10">
        <f t="shared" si="70"/>
        <v>5174582.4895001585</v>
      </c>
    </row>
    <row r="123" spans="2:33" x14ac:dyDescent="0.25">
      <c r="B123" s="4" t="str">
        <f t="shared" si="61"/>
        <v>Other_D</v>
      </c>
      <c r="C123" s="10">
        <f t="shared" si="63"/>
        <v>10612748.688672826</v>
      </c>
      <c r="D123" s="10">
        <f t="shared" ref="D123:AE123" si="71">D110*(1+$C$153)^(D$89-$C$89)</f>
        <v>6497421.2877482921</v>
      </c>
      <c r="E123" s="10">
        <f t="shared" si="71"/>
        <v>6195906.6664885292</v>
      </c>
      <c r="F123" s="10">
        <f t="shared" si="71"/>
        <v>6224224.2469197195</v>
      </c>
      <c r="G123" s="10">
        <f t="shared" si="71"/>
        <v>6358683.4074681196</v>
      </c>
      <c r="H123" s="10">
        <f t="shared" si="71"/>
        <v>6487787.1994853662</v>
      </c>
      <c r="I123" s="10">
        <f t="shared" si="71"/>
        <v>6652512.7482002713</v>
      </c>
      <c r="J123" s="10">
        <f t="shared" si="71"/>
        <v>7020055.8778270017</v>
      </c>
      <c r="K123" s="10">
        <f t="shared" si="71"/>
        <v>6905316.4974817745</v>
      </c>
      <c r="L123" s="10">
        <f t="shared" si="71"/>
        <v>7276918.2351519605</v>
      </c>
      <c r="M123" s="10">
        <f t="shared" si="71"/>
        <v>7576322.4736023871</v>
      </c>
      <c r="N123" s="10">
        <f t="shared" si="71"/>
        <v>7988345.5511083454</v>
      </c>
      <c r="O123" s="10">
        <f t="shared" si="71"/>
        <v>10580634.993384391</v>
      </c>
      <c r="P123" s="10">
        <f t="shared" si="71"/>
        <v>9661248.267750863</v>
      </c>
      <c r="Q123" s="10">
        <f t="shared" si="71"/>
        <v>9697865.1117734686</v>
      </c>
      <c r="R123" s="10">
        <f t="shared" si="71"/>
        <v>10424242.089033743</v>
      </c>
      <c r="S123" s="10">
        <f t="shared" si="71"/>
        <v>11364977.365151769</v>
      </c>
      <c r="T123" s="10">
        <f t="shared" si="71"/>
        <v>10089122.808306007</v>
      </c>
      <c r="U123" s="10">
        <f t="shared" si="71"/>
        <v>11291563.514748784</v>
      </c>
      <c r="V123" s="10">
        <f t="shared" si="71"/>
        <v>13622773.263836045</v>
      </c>
      <c r="W123" s="10">
        <f t="shared" si="71"/>
        <v>14097414.357381746</v>
      </c>
      <c r="X123" s="10">
        <f t="shared" si="71"/>
        <v>15236877.074653335</v>
      </c>
      <c r="Y123" s="10">
        <f t="shared" si="71"/>
        <v>15675697.028343463</v>
      </c>
      <c r="Z123" s="10">
        <f t="shared" si="71"/>
        <v>15117995.407951836</v>
      </c>
      <c r="AA123" s="10">
        <f t="shared" si="71"/>
        <v>16373882.07914222</v>
      </c>
      <c r="AB123" s="10">
        <f t="shared" si="71"/>
        <v>14943975.662245234</v>
      </c>
      <c r="AC123" s="10">
        <f t="shared" si="71"/>
        <v>15806169.332049673</v>
      </c>
      <c r="AD123" s="10">
        <f t="shared" si="71"/>
        <v>15806031.523955116</v>
      </c>
      <c r="AE123" s="10">
        <f t="shared" si="71"/>
        <v>15530259.510951191</v>
      </c>
    </row>
    <row r="124" spans="2:33" x14ac:dyDescent="0.25">
      <c r="B124" s="6" t="str">
        <f t="shared" si="61"/>
        <v>Total</v>
      </c>
      <c r="C124" s="11">
        <f t="shared" si="63"/>
        <v>966344.84345843131</v>
      </c>
      <c r="D124" s="11">
        <f t="shared" ref="D124:AE124" si="72">D111*(1+$C$153)^(D$89-$C$89)</f>
        <v>782114.77917948703</v>
      </c>
      <c r="E124" s="11">
        <f t="shared" si="72"/>
        <v>946900.93806498265</v>
      </c>
      <c r="F124" s="11">
        <f t="shared" si="72"/>
        <v>903569.25618193159</v>
      </c>
      <c r="G124" s="11">
        <f t="shared" si="72"/>
        <v>1110538.5758685472</v>
      </c>
      <c r="H124" s="11">
        <f t="shared" si="72"/>
        <v>1298645.7438566645</v>
      </c>
      <c r="I124" s="11">
        <f t="shared" si="72"/>
        <v>1430767.6678956421</v>
      </c>
      <c r="J124" s="11">
        <f t="shared" si="72"/>
        <v>1822713.1559923594</v>
      </c>
      <c r="K124" s="11">
        <f t="shared" si="72"/>
        <v>1458404.3186884953</v>
      </c>
      <c r="L124" s="11">
        <f t="shared" si="72"/>
        <v>1624041.3919950046</v>
      </c>
      <c r="M124" s="11">
        <f t="shared" si="72"/>
        <v>1747776.2121037678</v>
      </c>
      <c r="N124" s="11">
        <f t="shared" si="72"/>
        <v>1810231.1952516937</v>
      </c>
      <c r="O124" s="11">
        <f t="shared" si="72"/>
        <v>2137350.2477117116</v>
      </c>
      <c r="P124" s="11">
        <f t="shared" si="72"/>
        <v>2016066.5677296673</v>
      </c>
      <c r="Q124" s="11">
        <f t="shared" si="72"/>
        <v>1576583.4079736376</v>
      </c>
      <c r="R124" s="11">
        <f t="shared" si="72"/>
        <v>1741310.8998099479</v>
      </c>
      <c r="S124" s="11">
        <f t="shared" si="72"/>
        <v>1796306.3969648066</v>
      </c>
      <c r="T124" s="11">
        <f t="shared" si="72"/>
        <v>1720910.2162512373</v>
      </c>
      <c r="U124" s="11">
        <f t="shared" si="72"/>
        <v>1795897.249075437</v>
      </c>
      <c r="V124" s="11">
        <f t="shared" si="72"/>
        <v>2100850.239835389</v>
      </c>
      <c r="W124" s="11">
        <f t="shared" si="72"/>
        <v>2187246.7564213309</v>
      </c>
      <c r="X124" s="11">
        <f t="shared" si="72"/>
        <v>2220924.3605945483</v>
      </c>
      <c r="Y124" s="11">
        <f t="shared" si="72"/>
        <v>2400614.7063093893</v>
      </c>
      <c r="Z124" s="11">
        <f t="shared" si="72"/>
        <v>2248637.1082843537</v>
      </c>
      <c r="AA124" s="11">
        <f t="shared" si="72"/>
        <v>2801308.2441496053</v>
      </c>
      <c r="AB124" s="11">
        <f t="shared" si="72"/>
        <v>2131222.0569100874</v>
      </c>
      <c r="AC124" s="11">
        <f t="shared" si="72"/>
        <v>2336387.8751367852</v>
      </c>
      <c r="AD124" s="11">
        <f t="shared" si="72"/>
        <v>2378089.1616434986</v>
      </c>
      <c r="AE124" s="11">
        <f t="shared" si="72"/>
        <v>2365863.2398312031</v>
      </c>
    </row>
    <row r="127" spans="2:33" x14ac:dyDescent="0.25">
      <c r="B127" s="1" t="s">
        <v>46</v>
      </c>
    </row>
    <row r="128" spans="2:33" x14ac:dyDescent="0.25">
      <c r="B128" s="2" t="str">
        <f t="shared" ref="B128:B137" si="73">B50</f>
        <v>Bundle</v>
      </c>
      <c r="C128" s="3">
        <f t="shared" ref="C128:AE128" si="74">C$24</f>
        <v>2022</v>
      </c>
      <c r="D128" s="3">
        <f t="shared" si="74"/>
        <v>2023</v>
      </c>
      <c r="E128" s="3">
        <f t="shared" si="74"/>
        <v>2024</v>
      </c>
      <c r="F128" s="3">
        <f t="shared" si="74"/>
        <v>2025</v>
      </c>
      <c r="G128" s="3">
        <f t="shared" si="74"/>
        <v>2026</v>
      </c>
      <c r="H128" s="3">
        <f t="shared" si="74"/>
        <v>2027</v>
      </c>
      <c r="I128" s="3">
        <f t="shared" si="74"/>
        <v>2028</v>
      </c>
      <c r="J128" s="3">
        <f t="shared" si="74"/>
        <v>2029</v>
      </c>
      <c r="K128" s="3">
        <f t="shared" si="74"/>
        <v>2030</v>
      </c>
      <c r="L128" s="3">
        <f t="shared" si="74"/>
        <v>2031</v>
      </c>
      <c r="M128" s="3">
        <f t="shared" si="74"/>
        <v>2032</v>
      </c>
      <c r="N128" s="3">
        <f t="shared" si="74"/>
        <v>2033</v>
      </c>
      <c r="O128" s="3">
        <f t="shared" si="74"/>
        <v>2034</v>
      </c>
      <c r="P128" s="3">
        <f t="shared" si="74"/>
        <v>2035</v>
      </c>
      <c r="Q128" s="3">
        <f t="shared" si="74"/>
        <v>2036</v>
      </c>
      <c r="R128" s="3">
        <f t="shared" si="74"/>
        <v>2037</v>
      </c>
      <c r="S128" s="3">
        <f t="shared" si="74"/>
        <v>2038</v>
      </c>
      <c r="T128" s="3">
        <f t="shared" si="74"/>
        <v>2039</v>
      </c>
      <c r="U128" s="3">
        <f t="shared" si="74"/>
        <v>2040</v>
      </c>
      <c r="V128" s="3">
        <f t="shared" si="74"/>
        <v>2041</v>
      </c>
      <c r="W128" s="3">
        <f t="shared" si="74"/>
        <v>2042</v>
      </c>
      <c r="X128" s="3">
        <f t="shared" si="74"/>
        <v>2043</v>
      </c>
      <c r="Y128" s="3">
        <f t="shared" si="74"/>
        <v>2044</v>
      </c>
      <c r="Z128" s="3">
        <f t="shared" si="74"/>
        <v>2045</v>
      </c>
      <c r="AA128" s="3">
        <f t="shared" si="74"/>
        <v>2046</v>
      </c>
      <c r="AB128" s="3">
        <f t="shared" si="74"/>
        <v>2047</v>
      </c>
      <c r="AC128" s="3">
        <f t="shared" si="74"/>
        <v>2048</v>
      </c>
      <c r="AD128" s="3">
        <f t="shared" si="74"/>
        <v>2049</v>
      </c>
      <c r="AE128" s="3">
        <f t="shared" si="74"/>
        <v>2050</v>
      </c>
      <c r="AG128" s="3" t="s">
        <v>48</v>
      </c>
    </row>
    <row r="129" spans="2:33" x14ac:dyDescent="0.25">
      <c r="B129" s="4" t="str">
        <f t="shared" si="73"/>
        <v>Peak_A</v>
      </c>
      <c r="C129" s="10">
        <f>C77*(C38*1000/C64)</f>
        <v>208499.31368913333</v>
      </c>
      <c r="D129" s="10">
        <f t="shared" ref="D129:AE129" si="75">D77*(D38*1000/D64)</f>
        <v>221575.4162909452</v>
      </c>
      <c r="E129" s="10">
        <f t="shared" si="75"/>
        <v>253303.08423572101</v>
      </c>
      <c r="F129" s="10">
        <f t="shared" si="75"/>
        <v>255505.93563435192</v>
      </c>
      <c r="G129" s="10">
        <f t="shared" si="75"/>
        <v>263532.75486251223</v>
      </c>
      <c r="H129" s="10">
        <f t="shared" si="75"/>
        <v>258541.99273231189</v>
      </c>
      <c r="I129" s="10">
        <f t="shared" si="75"/>
        <v>253454.52750150175</v>
      </c>
      <c r="J129" s="10">
        <f t="shared" si="75"/>
        <v>284358.5134077206</v>
      </c>
      <c r="K129" s="10">
        <f t="shared" si="75"/>
        <v>283042.7216011518</v>
      </c>
      <c r="L129" s="10">
        <f t="shared" si="75"/>
        <v>272755.42806898814</v>
      </c>
      <c r="M129" s="10">
        <f t="shared" si="75"/>
        <v>289713.70868261391</v>
      </c>
      <c r="N129" s="10">
        <f t="shared" si="75"/>
        <v>289608.89201188501</v>
      </c>
      <c r="O129" s="10">
        <f t="shared" si="75"/>
        <v>334168.3942396614</v>
      </c>
      <c r="P129" s="10">
        <f t="shared" si="75"/>
        <v>352923.81987189938</v>
      </c>
      <c r="Q129" s="10">
        <f t="shared" si="75"/>
        <v>304394.1249225724</v>
      </c>
      <c r="R129" s="10">
        <f t="shared" si="75"/>
        <v>313228.06464741827</v>
      </c>
      <c r="S129" s="10">
        <f t="shared" si="75"/>
        <v>310077.15652348293</v>
      </c>
      <c r="T129" s="10">
        <f t="shared" si="75"/>
        <v>279972.5639957636</v>
      </c>
      <c r="U129" s="10">
        <f t="shared" si="75"/>
        <v>330921.38495462073</v>
      </c>
      <c r="V129" s="10">
        <f t="shared" si="75"/>
        <v>412222.59303290688</v>
      </c>
      <c r="W129" s="10">
        <f t="shared" si="75"/>
        <v>378626.77541484445</v>
      </c>
      <c r="X129" s="10">
        <f t="shared" si="75"/>
        <v>358990.77136631048</v>
      </c>
      <c r="Y129" s="10">
        <f t="shared" si="75"/>
        <v>451558.31468884769</v>
      </c>
      <c r="Z129" s="10">
        <f t="shared" si="75"/>
        <v>405983.00938359584</v>
      </c>
      <c r="AA129" s="10">
        <f t="shared" si="75"/>
        <v>363688.36992436845</v>
      </c>
      <c r="AB129" s="10">
        <f t="shared" si="75"/>
        <v>363473.52312071144</v>
      </c>
      <c r="AC129" s="10">
        <f t="shared" si="75"/>
        <v>362455.33239021961</v>
      </c>
      <c r="AD129" s="10">
        <f t="shared" si="75"/>
        <v>363105.39879969833</v>
      </c>
      <c r="AE129" s="10">
        <f t="shared" si="75"/>
        <v>363170.61893569271</v>
      </c>
      <c r="AG129" s="10">
        <f t="shared" ref="AG129:AG137" si="76">SUMPRODUCT(C77:AE77,C25:AE25)/AE64*1000</f>
        <v>299295.22848577413</v>
      </c>
    </row>
    <row r="130" spans="2:33" x14ac:dyDescent="0.25">
      <c r="B130" s="4" t="str">
        <f t="shared" si="73"/>
        <v>Other_A</v>
      </c>
      <c r="C130" s="10">
        <f t="shared" ref="C130:AE130" si="77">C78*(C39*1000/C65)</f>
        <v>-11987.826270464449</v>
      </c>
      <c r="D130" s="10">
        <f t="shared" si="77"/>
        <v>-24706.358634910084</v>
      </c>
      <c r="E130" s="10">
        <f t="shared" si="77"/>
        <v>-32342.99255817513</v>
      </c>
      <c r="F130" s="10">
        <f t="shared" si="77"/>
        <v>-67410.176550523072</v>
      </c>
      <c r="G130" s="10">
        <f t="shared" si="77"/>
        <v>-13049.130525116152</v>
      </c>
      <c r="H130" s="10">
        <f t="shared" si="77"/>
        <v>155314.57357605032</v>
      </c>
      <c r="I130" s="10">
        <f t="shared" si="77"/>
        <v>340499.5765430255</v>
      </c>
      <c r="J130" s="10">
        <f t="shared" si="77"/>
        <v>343454.25665746396</v>
      </c>
      <c r="K130" s="10">
        <f t="shared" si="77"/>
        <v>340094.00407016877</v>
      </c>
      <c r="L130" s="10">
        <f t="shared" si="77"/>
        <v>406316.64280009479</v>
      </c>
      <c r="M130" s="10">
        <f t="shared" si="77"/>
        <v>433257.26209866919</v>
      </c>
      <c r="N130" s="10">
        <f t="shared" si="77"/>
        <v>467172.4779302316</v>
      </c>
      <c r="O130" s="10">
        <f t="shared" si="77"/>
        <v>566757.95716917748</v>
      </c>
      <c r="P130" s="10">
        <f t="shared" si="77"/>
        <v>501041.66820583894</v>
      </c>
      <c r="Q130" s="10">
        <f t="shared" si="77"/>
        <v>531764.70738169632</v>
      </c>
      <c r="R130" s="10">
        <f t="shared" si="77"/>
        <v>537249.31424130732</v>
      </c>
      <c r="S130" s="10">
        <f t="shared" si="77"/>
        <v>522283.42248870322</v>
      </c>
      <c r="T130" s="10">
        <f t="shared" si="77"/>
        <v>515431.44377527921</v>
      </c>
      <c r="U130" s="10">
        <f t="shared" si="77"/>
        <v>489993.83508833824</v>
      </c>
      <c r="V130" s="10">
        <f t="shared" si="77"/>
        <v>531880.26044189988</v>
      </c>
      <c r="W130" s="10">
        <f t="shared" si="77"/>
        <v>586731.90115696413</v>
      </c>
      <c r="X130" s="10">
        <f t="shared" si="77"/>
        <v>565186.27093946969</v>
      </c>
      <c r="Y130" s="10">
        <f t="shared" si="77"/>
        <v>617543.24112400948</v>
      </c>
      <c r="Z130" s="10">
        <f t="shared" si="77"/>
        <v>565839.52075765736</v>
      </c>
      <c r="AA130" s="10">
        <f t="shared" si="77"/>
        <v>567456.73147279769</v>
      </c>
      <c r="AB130" s="10">
        <f t="shared" si="77"/>
        <v>565540.99823526898</v>
      </c>
      <c r="AC130" s="10">
        <f t="shared" si="77"/>
        <v>567534.34858640423</v>
      </c>
      <c r="AD130" s="10">
        <f t="shared" si="77"/>
        <v>567185.37008677959</v>
      </c>
      <c r="AE130" s="10">
        <f t="shared" si="77"/>
        <v>566992.74783471669</v>
      </c>
      <c r="AG130" s="10">
        <f t="shared" si="76"/>
        <v>385435.40822463244</v>
      </c>
    </row>
    <row r="131" spans="2:33" x14ac:dyDescent="0.25">
      <c r="B131" s="4" t="str">
        <f t="shared" si="73"/>
        <v>Peak_B</v>
      </c>
      <c r="C131" s="10">
        <f t="shared" ref="C131:AE131" si="78">C79*(C40*1000/C66)</f>
        <v>157138.09826430274</v>
      </c>
      <c r="D131" s="10">
        <f t="shared" si="78"/>
        <v>130776.83519606713</v>
      </c>
      <c r="E131" s="10">
        <f t="shared" si="78"/>
        <v>157965.19352775629</v>
      </c>
      <c r="F131" s="10">
        <f t="shared" si="78"/>
        <v>42454.679503558873</v>
      </c>
      <c r="G131" s="10">
        <f t="shared" si="78"/>
        <v>38544.15446953052</v>
      </c>
      <c r="H131" s="10">
        <f t="shared" si="78"/>
        <v>11378.095375683932</v>
      </c>
      <c r="I131" s="10">
        <f t="shared" si="78"/>
        <v>70299.823788546128</v>
      </c>
      <c r="J131" s="10">
        <f t="shared" si="78"/>
        <v>101073.51767832656</v>
      </c>
      <c r="K131" s="10">
        <f t="shared" si="78"/>
        <v>92819.817055184889</v>
      </c>
      <c r="L131" s="10">
        <f t="shared" si="78"/>
        <v>100541.47577132576</v>
      </c>
      <c r="M131" s="10">
        <f t="shared" si="78"/>
        <v>122121.03960822873</v>
      </c>
      <c r="N131" s="10">
        <f t="shared" si="78"/>
        <v>144199.70781260772</v>
      </c>
      <c r="O131" s="10">
        <f t="shared" si="78"/>
        <v>175468.18865377043</v>
      </c>
      <c r="P131" s="10">
        <f t="shared" si="78"/>
        <v>192948.65584146295</v>
      </c>
      <c r="Q131" s="10">
        <f t="shared" si="78"/>
        <v>116411.7228959702</v>
      </c>
      <c r="R131" s="10">
        <f t="shared" si="78"/>
        <v>142653.95163722537</v>
      </c>
      <c r="S131" s="10">
        <f t="shared" si="78"/>
        <v>152872.53773406407</v>
      </c>
      <c r="T131" s="10">
        <f t="shared" si="78"/>
        <v>144271.8420876899</v>
      </c>
      <c r="U131" s="10">
        <f t="shared" si="78"/>
        <v>196994.90751306349</v>
      </c>
      <c r="V131" s="10">
        <f t="shared" si="78"/>
        <v>466670.94253098639</v>
      </c>
      <c r="W131" s="10">
        <f t="shared" si="78"/>
        <v>234750.1068157767</v>
      </c>
      <c r="X131" s="10">
        <f t="shared" si="78"/>
        <v>202284.9165582303</v>
      </c>
      <c r="Y131" s="10">
        <f t="shared" si="78"/>
        <v>136102.10729288592</v>
      </c>
      <c r="Z131" s="10">
        <f t="shared" si="78"/>
        <v>124751.57362427274</v>
      </c>
      <c r="AA131" s="10">
        <f t="shared" si="78"/>
        <v>124950.85902400767</v>
      </c>
      <c r="AB131" s="10">
        <f t="shared" si="78"/>
        <v>125043.34710504113</v>
      </c>
      <c r="AC131" s="10">
        <f t="shared" si="78"/>
        <v>125113.28129908722</v>
      </c>
      <c r="AD131" s="10">
        <f t="shared" si="78"/>
        <v>125238.36760830705</v>
      </c>
      <c r="AE131" s="10">
        <f t="shared" si="78"/>
        <v>125344.59209374899</v>
      </c>
      <c r="AG131" s="10">
        <f t="shared" si="76"/>
        <v>127730.16159788912</v>
      </c>
    </row>
    <row r="132" spans="2:33" x14ac:dyDescent="0.25">
      <c r="B132" s="4" t="str">
        <f t="shared" si="73"/>
        <v>Other_B</v>
      </c>
      <c r="C132" s="10">
        <f t="shared" ref="C132:AE132" si="79">C80*(C41*1000/C67)</f>
        <v>29024.545944950274</v>
      </c>
      <c r="D132" s="10">
        <f t="shared" si="79"/>
        <v>36116.212573692435</v>
      </c>
      <c r="E132" s="10">
        <f t="shared" si="79"/>
        <v>52258.404744329324</v>
      </c>
      <c r="F132" s="10">
        <f t="shared" si="79"/>
        <v>27772.348261669853</v>
      </c>
      <c r="G132" s="10">
        <f t="shared" si="79"/>
        <v>122192.04683736023</v>
      </c>
      <c r="H132" s="10">
        <f t="shared" si="79"/>
        <v>580962.0268594902</v>
      </c>
      <c r="I132" s="10">
        <f t="shared" si="79"/>
        <v>771396.75403415703</v>
      </c>
      <c r="J132" s="10">
        <f t="shared" si="79"/>
        <v>915379.93803184701</v>
      </c>
      <c r="K132" s="10">
        <f t="shared" si="79"/>
        <v>1076122.8508905319</v>
      </c>
      <c r="L132" s="10">
        <f t="shared" si="79"/>
        <v>1083627.7158725667</v>
      </c>
      <c r="M132" s="10">
        <f t="shared" si="79"/>
        <v>1329621.2651632291</v>
      </c>
      <c r="N132" s="10">
        <f t="shared" si="79"/>
        <v>1967818.0151963499</v>
      </c>
      <c r="O132" s="10">
        <f t="shared" si="79"/>
        <v>2091799.5420414677</v>
      </c>
      <c r="P132" s="10">
        <f t="shared" si="79"/>
        <v>1847416.1621995661</v>
      </c>
      <c r="Q132" s="10">
        <f t="shared" si="79"/>
        <v>1828376.4826779768</v>
      </c>
      <c r="R132" s="10">
        <f t="shared" si="79"/>
        <v>1843346.8087342407</v>
      </c>
      <c r="S132" s="10">
        <f t="shared" si="79"/>
        <v>835937.59782098932</v>
      </c>
      <c r="T132" s="10">
        <f t="shared" si="79"/>
        <v>794318.93528094294</v>
      </c>
      <c r="U132" s="10">
        <f t="shared" si="79"/>
        <v>834520.06456620141</v>
      </c>
      <c r="V132" s="10">
        <f t="shared" si="79"/>
        <v>1284770.6715575736</v>
      </c>
      <c r="W132" s="10">
        <f t="shared" si="79"/>
        <v>459824.08354943059</v>
      </c>
      <c r="X132" s="10">
        <f t="shared" si="79"/>
        <v>328206.15192298841</v>
      </c>
      <c r="Y132" s="10">
        <f t="shared" si="79"/>
        <v>1273276.5981275614</v>
      </c>
      <c r="Z132" s="10">
        <f t="shared" si="79"/>
        <v>1443261.8442811465</v>
      </c>
      <c r="AA132" s="10">
        <f t="shared" si="79"/>
        <v>1443889.3860823372</v>
      </c>
      <c r="AB132" s="10">
        <f t="shared" si="79"/>
        <v>1445373.3262589199</v>
      </c>
      <c r="AC132" s="10">
        <f t="shared" si="79"/>
        <v>1446032.7464245525</v>
      </c>
      <c r="AD132" s="10">
        <f t="shared" si="79"/>
        <v>1446867.8311344015</v>
      </c>
      <c r="AE132" s="10">
        <f t="shared" si="79"/>
        <v>1447278.9185106575</v>
      </c>
      <c r="AG132" s="10">
        <f t="shared" si="76"/>
        <v>359063.24367820175</v>
      </c>
    </row>
    <row r="133" spans="2:33" x14ac:dyDescent="0.25">
      <c r="B133" s="4" t="str">
        <f t="shared" si="73"/>
        <v>Peak_C</v>
      </c>
      <c r="C133" s="10">
        <f t="shared" ref="C133:AE133" si="80">C81*(C42*1000/C68)</f>
        <v>957673.95386632567</v>
      </c>
      <c r="D133" s="10">
        <f t="shared" si="80"/>
        <v>998724.00763965212</v>
      </c>
      <c r="E133" s="10">
        <f t="shared" si="80"/>
        <v>1071848.8189098414</v>
      </c>
      <c r="F133" s="10">
        <f t="shared" si="80"/>
        <v>1066563.8947767734</v>
      </c>
      <c r="G133" s="10">
        <f t="shared" si="80"/>
        <v>1096350.152407343</v>
      </c>
      <c r="H133" s="10">
        <f t="shared" si="80"/>
        <v>1117829.66242041</v>
      </c>
      <c r="I133" s="10">
        <f t="shared" si="80"/>
        <v>1125961.1690093661</v>
      </c>
      <c r="J133" s="10">
        <f t="shared" si="80"/>
        <v>1188463.1395325172</v>
      </c>
      <c r="K133" s="10">
        <f t="shared" si="80"/>
        <v>1189460.0680008377</v>
      </c>
      <c r="L133" s="10">
        <f t="shared" si="80"/>
        <v>1171338.1660396287</v>
      </c>
      <c r="M133" s="10">
        <f t="shared" si="80"/>
        <v>1179930.3365991805</v>
      </c>
      <c r="N133" s="10">
        <f t="shared" si="80"/>
        <v>1146634.233157068</v>
      </c>
      <c r="O133" s="10">
        <f t="shared" si="80"/>
        <v>1133117.8751073072</v>
      </c>
      <c r="P133" s="10">
        <f t="shared" si="80"/>
        <v>1149285.2916783593</v>
      </c>
      <c r="Q133" s="10">
        <f t="shared" si="80"/>
        <v>1131189.7985854275</v>
      </c>
      <c r="R133" s="10">
        <f t="shared" si="80"/>
        <v>1131338.1755408961</v>
      </c>
      <c r="S133" s="10">
        <f t="shared" si="80"/>
        <v>1133928.6686046433</v>
      </c>
      <c r="T133" s="10">
        <f t="shared" si="80"/>
        <v>1137243.9702972071</v>
      </c>
      <c r="U133" s="10">
        <f t="shared" si="80"/>
        <v>1183601.2857375792</v>
      </c>
      <c r="V133" s="10">
        <f t="shared" si="80"/>
        <v>2548195.0870175669</v>
      </c>
      <c r="W133" s="10">
        <f t="shared" si="80"/>
        <v>1733438.3005544767</v>
      </c>
      <c r="X133" s="10">
        <f t="shared" si="80"/>
        <v>1436597.6602924874</v>
      </c>
      <c r="Y133" s="10">
        <f t="shared" si="80"/>
        <v>1425282.1422415196</v>
      </c>
      <c r="Z133" s="10">
        <f t="shared" si="80"/>
        <v>1405341.4248616043</v>
      </c>
      <c r="AA133" s="10">
        <f t="shared" si="80"/>
        <v>1416679.235902667</v>
      </c>
      <c r="AB133" s="10">
        <f t="shared" si="80"/>
        <v>1418929.7942845703</v>
      </c>
      <c r="AC133" s="10">
        <f t="shared" si="80"/>
        <v>1419859.5168638581</v>
      </c>
      <c r="AD133" s="10">
        <f t="shared" si="80"/>
        <v>1423724.8829338031</v>
      </c>
      <c r="AE133" s="10">
        <f t="shared" si="80"/>
        <v>1425573.2775388397</v>
      </c>
      <c r="AG133" s="10">
        <f t="shared" si="76"/>
        <v>1190876.9812670562</v>
      </c>
    </row>
    <row r="134" spans="2:33" x14ac:dyDescent="0.25">
      <c r="B134" s="4" t="str">
        <f t="shared" si="73"/>
        <v>Other_C</v>
      </c>
      <c r="C134" s="10">
        <f t="shared" ref="C134:AE134" si="81">C82*(C43*1000/C69)</f>
        <v>919312.39653640892</v>
      </c>
      <c r="D134" s="10">
        <f t="shared" si="81"/>
        <v>954954.26970958349</v>
      </c>
      <c r="E134" s="10">
        <f t="shared" si="81"/>
        <v>985566.86969270802</v>
      </c>
      <c r="F134" s="10">
        <f t="shared" si="81"/>
        <v>1037893.8582990818</v>
      </c>
      <c r="G134" s="10">
        <f t="shared" si="81"/>
        <v>1042751.2753105857</v>
      </c>
      <c r="H134" s="10">
        <f t="shared" si="81"/>
        <v>1033673.1839675487</v>
      </c>
      <c r="I134" s="10">
        <f t="shared" si="81"/>
        <v>1065600.675192554</v>
      </c>
      <c r="J134" s="10">
        <f t="shared" si="81"/>
        <v>1089757.2393847599</v>
      </c>
      <c r="K134" s="10">
        <f t="shared" si="81"/>
        <v>1130174.4536640022</v>
      </c>
      <c r="L134" s="10">
        <f t="shared" si="81"/>
        <v>1124863.5261078635</v>
      </c>
      <c r="M134" s="10">
        <f t="shared" si="81"/>
        <v>1147426.4185132473</v>
      </c>
      <c r="N134" s="10">
        <f t="shared" si="81"/>
        <v>1606851.1740752037</v>
      </c>
      <c r="O134" s="10">
        <f t="shared" si="81"/>
        <v>1216705.7750380377</v>
      </c>
      <c r="P134" s="10">
        <f t="shared" si="81"/>
        <v>1164790.0355522467</v>
      </c>
      <c r="Q134" s="10">
        <f t="shared" si="81"/>
        <v>1158061.4431006545</v>
      </c>
      <c r="R134" s="10">
        <f t="shared" si="81"/>
        <v>1192272.8768339374</v>
      </c>
      <c r="S134" s="10">
        <f t="shared" si="81"/>
        <v>1177388.7583802438</v>
      </c>
      <c r="T134" s="10">
        <f t="shared" si="81"/>
        <v>1177801.1243411703</v>
      </c>
      <c r="U134" s="10">
        <f t="shared" si="81"/>
        <v>1203115.9344229172</v>
      </c>
      <c r="V134" s="10">
        <f t="shared" si="81"/>
        <v>3007725.2791924258</v>
      </c>
      <c r="W134" s="10">
        <f t="shared" si="81"/>
        <v>1768741.1658771378</v>
      </c>
      <c r="X134" s="10">
        <f t="shared" si="81"/>
        <v>1229913.1147484172</v>
      </c>
      <c r="Y134" s="10">
        <f t="shared" si="81"/>
        <v>1259478.734257065</v>
      </c>
      <c r="Z134" s="10">
        <f t="shared" si="81"/>
        <v>1225669.5531331282</v>
      </c>
      <c r="AA134" s="10">
        <f t="shared" si="81"/>
        <v>1231043.63147804</v>
      </c>
      <c r="AB134" s="10">
        <f t="shared" si="81"/>
        <v>1233899.7576894287</v>
      </c>
      <c r="AC134" s="10">
        <f t="shared" si="81"/>
        <v>1237493.5651700161</v>
      </c>
      <c r="AD134" s="10">
        <f t="shared" si="81"/>
        <v>1241000.6363589016</v>
      </c>
      <c r="AE134" s="10">
        <f t="shared" si="81"/>
        <v>1244824.7523841595</v>
      </c>
      <c r="AG134" s="10">
        <f t="shared" si="76"/>
        <v>1160198.2894565172</v>
      </c>
    </row>
    <row r="135" spans="2:33" x14ac:dyDescent="0.25">
      <c r="B135" s="4" t="str">
        <f t="shared" si="73"/>
        <v>Peak_D</v>
      </c>
      <c r="C135" s="10">
        <f t="shared" ref="C135:AE135" si="82">C83*(C44*1000/C70)</f>
        <v>2926947.215903901</v>
      </c>
      <c r="D135" s="10">
        <f t="shared" si="82"/>
        <v>2983235.6517459545</v>
      </c>
      <c r="E135" s="10">
        <f t="shared" si="82"/>
        <v>3432844.8101545847</v>
      </c>
      <c r="F135" s="10">
        <f t="shared" si="82"/>
        <v>3474723.2184294458</v>
      </c>
      <c r="G135" s="10">
        <f t="shared" si="82"/>
        <v>3555705.4883889244</v>
      </c>
      <c r="H135" s="10">
        <f t="shared" si="82"/>
        <v>3563594.4669780317</v>
      </c>
      <c r="I135" s="10">
        <f t="shared" si="82"/>
        <v>3601646.7132418817</v>
      </c>
      <c r="J135" s="10">
        <f t="shared" si="82"/>
        <v>3819118.2864828203</v>
      </c>
      <c r="K135" s="10">
        <f t="shared" si="82"/>
        <v>3940001.2090352629</v>
      </c>
      <c r="L135" s="10">
        <f t="shared" si="82"/>
        <v>3936770.8442144878</v>
      </c>
      <c r="M135" s="10">
        <f t="shared" si="82"/>
        <v>3925224.2790034837</v>
      </c>
      <c r="N135" s="10">
        <f t="shared" si="82"/>
        <v>4211289.0953600379</v>
      </c>
      <c r="O135" s="10">
        <f t="shared" si="82"/>
        <v>7754539.2787506366</v>
      </c>
      <c r="P135" s="10">
        <f t="shared" si="82"/>
        <v>3504317.3759573395</v>
      </c>
      <c r="Q135" s="10">
        <f t="shared" si="82"/>
        <v>2988924.9713482629</v>
      </c>
      <c r="R135" s="10">
        <f t="shared" si="82"/>
        <v>3028142.6521162675</v>
      </c>
      <c r="S135" s="10">
        <f t="shared" si="82"/>
        <v>3030084.8651319072</v>
      </c>
      <c r="T135" s="10">
        <f t="shared" si="82"/>
        <v>2998995.8268212061</v>
      </c>
      <c r="U135" s="10">
        <f t="shared" si="82"/>
        <v>3138385.3918355242</v>
      </c>
      <c r="V135" s="10">
        <f t="shared" si="82"/>
        <v>4263920.435020796</v>
      </c>
      <c r="W135" s="10">
        <f t="shared" si="82"/>
        <v>3288157.7461125767</v>
      </c>
      <c r="X135" s="10">
        <f t="shared" si="82"/>
        <v>3031948.4539579381</v>
      </c>
      <c r="Y135" s="10">
        <f t="shared" si="82"/>
        <v>3165240.9828642914</v>
      </c>
      <c r="Z135" s="10">
        <f t="shared" si="82"/>
        <v>3111777.7827838482</v>
      </c>
      <c r="AA135" s="10">
        <f t="shared" si="82"/>
        <v>3072142.5495463009</v>
      </c>
      <c r="AB135" s="10">
        <f t="shared" si="82"/>
        <v>3066590.5948843206</v>
      </c>
      <c r="AC135" s="10">
        <f t="shared" si="82"/>
        <v>3060094.1549785053</v>
      </c>
      <c r="AD135" s="10">
        <f t="shared" si="82"/>
        <v>3061013.3931077286</v>
      </c>
      <c r="AE135" s="10">
        <f t="shared" si="82"/>
        <v>3063117.2997353664</v>
      </c>
      <c r="AG135" s="10">
        <f t="shared" si="76"/>
        <v>3565703.7131372849</v>
      </c>
    </row>
    <row r="136" spans="2:33" x14ac:dyDescent="0.25">
      <c r="B136" s="4" t="str">
        <f t="shared" si="73"/>
        <v>Other_D</v>
      </c>
      <c r="C136" s="10">
        <f t="shared" ref="C136:AE136" si="83">C84*(C45*1000/C71)</f>
        <v>10612748.688672826</v>
      </c>
      <c r="D136" s="10">
        <f t="shared" si="83"/>
        <v>6364361.0949055823</v>
      </c>
      <c r="E136" s="10">
        <f t="shared" si="83"/>
        <v>5879130.3537360495</v>
      </c>
      <c r="F136" s="10">
        <f t="shared" si="83"/>
        <v>5875290.019469046</v>
      </c>
      <c r="G136" s="10">
        <f t="shared" si="83"/>
        <v>5869731.615464896</v>
      </c>
      <c r="H136" s="10">
        <f t="shared" si="83"/>
        <v>5787432.2844979335</v>
      </c>
      <c r="I136" s="10">
        <f t="shared" si="83"/>
        <v>5885505.5348343318</v>
      </c>
      <c r="J136" s="10">
        <f t="shared" si="83"/>
        <v>5760389.6297520334</v>
      </c>
      <c r="K136" s="10">
        <f t="shared" si="83"/>
        <v>6087883.2248092815</v>
      </c>
      <c r="L136" s="10">
        <f t="shared" si="83"/>
        <v>6085845.2046378898</v>
      </c>
      <c r="M136" s="10">
        <f t="shared" si="83"/>
        <v>6180246.4008343928</v>
      </c>
      <c r="N136" s="10">
        <f t="shared" si="83"/>
        <v>6403243.3933706759</v>
      </c>
      <c r="O136" s="10">
        <f t="shared" si="83"/>
        <v>8303608.2222152911</v>
      </c>
      <c r="P136" s="10">
        <f t="shared" si="83"/>
        <v>6952732.6844669459</v>
      </c>
      <c r="Q136" s="10">
        <f t="shared" si="83"/>
        <v>7189960.7069521835</v>
      </c>
      <c r="R136" s="10">
        <f t="shared" si="83"/>
        <v>7708592.1871243492</v>
      </c>
      <c r="S136" s="10">
        <f t="shared" si="83"/>
        <v>8099486.7290287139</v>
      </c>
      <c r="T136" s="10">
        <f t="shared" si="83"/>
        <v>7162096.6421408029</v>
      </c>
      <c r="U136" s="10">
        <f t="shared" si="83"/>
        <v>7810860.070307211</v>
      </c>
      <c r="V136" s="10">
        <f t="shared" si="83"/>
        <v>9544024.7403140124</v>
      </c>
      <c r="W136" s="10">
        <f t="shared" si="83"/>
        <v>9378717.6123518012</v>
      </c>
      <c r="X136" s="10">
        <f t="shared" si="83"/>
        <v>9922077.4064167608</v>
      </c>
      <c r="Y136" s="10">
        <f t="shared" si="83"/>
        <v>9803853.2520379703</v>
      </c>
      <c r="Z136" s="10">
        <f t="shared" si="83"/>
        <v>9538439.3614948001</v>
      </c>
      <c r="AA136" s="10">
        <f t="shared" si="83"/>
        <v>9554429.2578975204</v>
      </c>
      <c r="AB136" s="10">
        <f t="shared" si="83"/>
        <v>9558742.4579733014</v>
      </c>
      <c r="AC136" s="10">
        <f t="shared" si="83"/>
        <v>9572173.6233360395</v>
      </c>
      <c r="AD136" s="10">
        <f t="shared" si="83"/>
        <v>9582049.9324373305</v>
      </c>
      <c r="AE136" s="10">
        <f t="shared" si="83"/>
        <v>9585111.7857351657</v>
      </c>
      <c r="AG136" s="10">
        <f>SUMPRODUCT(C84:AE84,C32:AE32)/AE71*1000</f>
        <v>7298033.6118691834</v>
      </c>
    </row>
    <row r="137" spans="2:33" x14ac:dyDescent="0.25">
      <c r="B137" s="6" t="str">
        <f t="shared" si="73"/>
        <v>Total</v>
      </c>
      <c r="C137" s="11">
        <f t="shared" ref="C137:AE137" si="84">C85*(C46*1000/C72)</f>
        <v>966344.84345843131</v>
      </c>
      <c r="D137" s="11">
        <f t="shared" si="84"/>
        <v>770614.67867297144</v>
      </c>
      <c r="E137" s="11">
        <f t="shared" si="84"/>
        <v>835520.49226172338</v>
      </c>
      <c r="F137" s="11">
        <f t="shared" si="84"/>
        <v>855976.44239928946</v>
      </c>
      <c r="G137" s="11">
        <f t="shared" si="84"/>
        <v>1002700.1288314014</v>
      </c>
      <c r="H137" s="11">
        <f t="shared" si="84"/>
        <v>1152265.2566746676</v>
      </c>
      <c r="I137" s="11">
        <f t="shared" si="84"/>
        <v>1241839.2384537561</v>
      </c>
      <c r="J137" s="11">
        <f t="shared" si="84"/>
        <v>1294582.8960015667</v>
      </c>
      <c r="K137" s="11">
        <f t="shared" si="84"/>
        <v>1341342.2400984846</v>
      </c>
      <c r="L137" s="11">
        <f t="shared" si="84"/>
        <v>1339125.2151019571</v>
      </c>
      <c r="M137" s="11">
        <f t="shared" si="84"/>
        <v>1382178.7680008675</v>
      </c>
      <c r="N137" s="11">
        <f t="shared" si="84"/>
        <v>1419294.353719115</v>
      </c>
      <c r="O137" s="11">
        <f t="shared" si="84"/>
        <v>1702683.2060334415</v>
      </c>
      <c r="P137" s="11">
        <f t="shared" si="84"/>
        <v>1261093.0281953465</v>
      </c>
      <c r="Q137" s="11">
        <f t="shared" si="84"/>
        <v>1210823.5516967601</v>
      </c>
      <c r="R137" s="11">
        <f t="shared" si="84"/>
        <v>1270178.4354280334</v>
      </c>
      <c r="S137" s="11">
        <f t="shared" si="84"/>
        <v>1281106.7310076393</v>
      </c>
      <c r="T137" s="11">
        <f t="shared" si="84"/>
        <v>1223424.5930017247</v>
      </c>
      <c r="U137" s="11">
        <f t="shared" si="84"/>
        <v>1275260.9472513599</v>
      </c>
      <c r="V137" s="11">
        <f t="shared" si="84"/>
        <v>1506898.4304326116</v>
      </c>
      <c r="W137" s="11">
        <f t="shared" si="84"/>
        <v>1408938.0791949034</v>
      </c>
      <c r="X137" s="11">
        <f t="shared" si="84"/>
        <v>1378553.5752801434</v>
      </c>
      <c r="Y137" s="11">
        <f t="shared" si="84"/>
        <v>1463680.7080015964</v>
      </c>
      <c r="Z137" s="11">
        <f t="shared" si="84"/>
        <v>1406445.7884383264</v>
      </c>
      <c r="AA137" s="11">
        <f t="shared" si="84"/>
        <v>1414003.5819028085</v>
      </c>
      <c r="AB137" s="11">
        <f t="shared" si="84"/>
        <v>1412130.763843532</v>
      </c>
      <c r="AC137" s="11">
        <f t="shared" si="84"/>
        <v>1412781.1534899669</v>
      </c>
      <c r="AD137" s="11">
        <f t="shared" si="84"/>
        <v>1413365.2760887202</v>
      </c>
      <c r="AE137" s="11">
        <f t="shared" si="84"/>
        <v>1413208.1419044607</v>
      </c>
      <c r="AG137" s="11">
        <f t="shared" si="76"/>
        <v>1272548.9163293468</v>
      </c>
    </row>
    <row r="140" spans="2:33" x14ac:dyDescent="0.25">
      <c r="B140" s="1" t="s">
        <v>47</v>
      </c>
    </row>
    <row r="141" spans="2:33" x14ac:dyDescent="0.25">
      <c r="B141" s="2" t="str">
        <f t="shared" ref="B141:B150" si="85">B50</f>
        <v>Bundle</v>
      </c>
      <c r="C141" s="3">
        <f t="shared" ref="C141:AE141" si="86">C$24</f>
        <v>2022</v>
      </c>
      <c r="D141" s="3">
        <f t="shared" si="86"/>
        <v>2023</v>
      </c>
      <c r="E141" s="3">
        <f t="shared" si="86"/>
        <v>2024</v>
      </c>
      <c r="F141" s="3">
        <f t="shared" si="86"/>
        <v>2025</v>
      </c>
      <c r="G141" s="3">
        <f t="shared" si="86"/>
        <v>2026</v>
      </c>
      <c r="H141" s="3">
        <f t="shared" si="86"/>
        <v>2027</v>
      </c>
      <c r="I141" s="3">
        <f t="shared" si="86"/>
        <v>2028</v>
      </c>
      <c r="J141" s="3">
        <f t="shared" si="86"/>
        <v>2029</v>
      </c>
      <c r="K141" s="3">
        <f t="shared" si="86"/>
        <v>2030</v>
      </c>
      <c r="L141" s="3">
        <f t="shared" si="86"/>
        <v>2031</v>
      </c>
      <c r="M141" s="3">
        <f t="shared" si="86"/>
        <v>2032</v>
      </c>
      <c r="N141" s="3">
        <f t="shared" si="86"/>
        <v>2033</v>
      </c>
      <c r="O141" s="3">
        <f t="shared" si="86"/>
        <v>2034</v>
      </c>
      <c r="P141" s="3">
        <f t="shared" si="86"/>
        <v>2035</v>
      </c>
      <c r="Q141" s="3">
        <f t="shared" si="86"/>
        <v>2036</v>
      </c>
      <c r="R141" s="3">
        <f t="shared" si="86"/>
        <v>2037</v>
      </c>
      <c r="S141" s="3">
        <f t="shared" si="86"/>
        <v>2038</v>
      </c>
      <c r="T141" s="3">
        <f t="shared" si="86"/>
        <v>2039</v>
      </c>
      <c r="U141" s="3">
        <f t="shared" si="86"/>
        <v>2040</v>
      </c>
      <c r="V141" s="3">
        <f t="shared" si="86"/>
        <v>2041</v>
      </c>
      <c r="W141" s="3">
        <f t="shared" si="86"/>
        <v>2042</v>
      </c>
      <c r="X141" s="3">
        <f t="shared" si="86"/>
        <v>2043</v>
      </c>
      <c r="Y141" s="3">
        <f t="shared" si="86"/>
        <v>2044</v>
      </c>
      <c r="Z141" s="3">
        <f t="shared" si="86"/>
        <v>2045</v>
      </c>
      <c r="AA141" s="3">
        <f t="shared" si="86"/>
        <v>2046</v>
      </c>
      <c r="AB141" s="3">
        <f t="shared" si="86"/>
        <v>2047</v>
      </c>
      <c r="AC141" s="3">
        <f t="shared" si="86"/>
        <v>2048</v>
      </c>
      <c r="AD141" s="3">
        <f t="shared" si="86"/>
        <v>2049</v>
      </c>
      <c r="AE141" s="3">
        <f t="shared" si="86"/>
        <v>2050</v>
      </c>
    </row>
    <row r="142" spans="2:33" x14ac:dyDescent="0.25">
      <c r="B142" s="4" t="str">
        <f t="shared" si="85"/>
        <v>Peak_A</v>
      </c>
      <c r="C142" s="10">
        <f t="shared" ref="C142:C150" si="87">C129*(1+$C$153)^(C$89-$C$89)</f>
        <v>208499.31368913333</v>
      </c>
      <c r="D142" s="10">
        <f t="shared" ref="D142:AE142" si="88">D129*(1+$C$153)^(D$89-$C$89)</f>
        <v>226228.50003305502</v>
      </c>
      <c r="E142" s="10">
        <f t="shared" si="88"/>
        <v>264053.52043376915</v>
      </c>
      <c r="F142" s="10">
        <f t="shared" si="88"/>
        <v>271943.21017263015</v>
      </c>
      <c r="G142" s="10">
        <f t="shared" si="88"/>
        <v>286376.62749981415</v>
      </c>
      <c r="H142" s="10">
        <f t="shared" si="88"/>
        <v>286853.26819453895</v>
      </c>
      <c r="I142" s="10">
        <f t="shared" si="88"/>
        <v>287114.09012758761</v>
      </c>
      <c r="J142" s="10">
        <f t="shared" si="88"/>
        <v>328886.78975910629</v>
      </c>
      <c r="K142" s="10">
        <f t="shared" si="88"/>
        <v>334239.6195091955</v>
      </c>
      <c r="L142" s="10">
        <f t="shared" si="88"/>
        <v>328855.47824982938</v>
      </c>
      <c r="M142" s="10">
        <f t="shared" si="88"/>
        <v>356637.05634653923</v>
      </c>
      <c r="N142" s="10">
        <f t="shared" si="88"/>
        <v>363994.69578412391</v>
      </c>
      <c r="O142" s="10">
        <f t="shared" si="88"/>
        <v>428819.25386420393</v>
      </c>
      <c r="P142" s="10">
        <f t="shared" si="88"/>
        <v>462397.6500567242</v>
      </c>
      <c r="Q142" s="10">
        <f t="shared" si="88"/>
        <v>407189.57931655715</v>
      </c>
      <c r="R142" s="10">
        <f t="shared" si="88"/>
        <v>427805.92821362085</v>
      </c>
      <c r="S142" s="10">
        <f t="shared" si="88"/>
        <v>432395.97855918651</v>
      </c>
      <c r="T142" s="10">
        <f t="shared" si="88"/>
        <v>398614.49772958091</v>
      </c>
      <c r="U142" s="10">
        <f t="shared" si="88"/>
        <v>481047.75348053832</v>
      </c>
      <c r="V142" s="10">
        <f t="shared" si="88"/>
        <v>611816.08477411116</v>
      </c>
      <c r="W142" s="10">
        <f t="shared" si="88"/>
        <v>573754.57895851042</v>
      </c>
      <c r="X142" s="10">
        <f t="shared" si="88"/>
        <v>555423.01048634178</v>
      </c>
      <c r="Y142" s="10">
        <f t="shared" si="88"/>
        <v>713313.04988609755</v>
      </c>
      <c r="Z142" s="10">
        <f t="shared" si="88"/>
        <v>654786.81613961561</v>
      </c>
      <c r="AA142" s="10">
        <f t="shared" si="88"/>
        <v>598890.22332473425</v>
      </c>
      <c r="AB142" s="10">
        <f t="shared" si="88"/>
        <v>611105.69746492547</v>
      </c>
      <c r="AC142" s="10">
        <f t="shared" si="88"/>
        <v>622191.09015488112</v>
      </c>
      <c r="AD142" s="10">
        <f t="shared" si="88"/>
        <v>636396.44151875598</v>
      </c>
      <c r="AE142" s="10">
        <f t="shared" si="88"/>
        <v>649877.47528827586</v>
      </c>
    </row>
    <row r="143" spans="2:33" x14ac:dyDescent="0.25">
      <c r="B143" s="4" t="str">
        <f t="shared" si="85"/>
        <v>Other_A</v>
      </c>
      <c r="C143" s="10">
        <f t="shared" si="87"/>
        <v>-11987.826270464449</v>
      </c>
      <c r="D143" s="10">
        <f t="shared" ref="D143:AE143" si="89">D130*(1+$C$153)^(D$89-$C$89)</f>
        <v>-25225.192166243192</v>
      </c>
      <c r="E143" s="10">
        <f t="shared" si="89"/>
        <v>-33715.661505336633</v>
      </c>
      <c r="F143" s="10">
        <f t="shared" si="89"/>
        <v>-71746.825622427379</v>
      </c>
      <c r="G143" s="10">
        <f t="shared" si="89"/>
        <v>-14180.271418394484</v>
      </c>
      <c r="H143" s="10">
        <f t="shared" si="89"/>
        <v>172322.07641665309</v>
      </c>
      <c r="I143" s="10">
        <f t="shared" si="89"/>
        <v>385718.99690132932</v>
      </c>
      <c r="J143" s="10">
        <f t="shared" si="89"/>
        <v>397236.4553025075</v>
      </c>
      <c r="K143" s="10">
        <f t="shared" si="89"/>
        <v>401610.36424018547</v>
      </c>
      <c r="L143" s="10">
        <f t="shared" si="89"/>
        <v>489887.4234506301</v>
      </c>
      <c r="M143" s="10">
        <f t="shared" si="89"/>
        <v>533338.91343369172</v>
      </c>
      <c r="N143" s="10">
        <f t="shared" si="89"/>
        <v>587165.3415115152</v>
      </c>
      <c r="O143" s="10">
        <f t="shared" si="89"/>
        <v>727288.18315649626</v>
      </c>
      <c r="P143" s="10">
        <f t="shared" si="89"/>
        <v>656460.3376529637</v>
      </c>
      <c r="Q143" s="10">
        <f t="shared" si="89"/>
        <v>711344.37154206808</v>
      </c>
      <c r="R143" s="10">
        <f t="shared" si="89"/>
        <v>733773.46254030219</v>
      </c>
      <c r="S143" s="10">
        <f t="shared" si="89"/>
        <v>728313.08853653306</v>
      </c>
      <c r="T143" s="10">
        <f t="shared" si="89"/>
        <v>733852.0715823588</v>
      </c>
      <c r="U143" s="10">
        <f t="shared" si="89"/>
        <v>712285.28679366386</v>
      </c>
      <c r="V143" s="10">
        <f t="shared" si="89"/>
        <v>789410.6339926417</v>
      </c>
      <c r="W143" s="10">
        <f t="shared" si="89"/>
        <v>889108.05249047361</v>
      </c>
      <c r="X143" s="10">
        <f t="shared" si="89"/>
        <v>874444.37330794602</v>
      </c>
      <c r="Y143" s="10">
        <f t="shared" si="89"/>
        <v>975514.43176557729</v>
      </c>
      <c r="Z143" s="10">
        <f t="shared" si="89"/>
        <v>912610.25628981169</v>
      </c>
      <c r="AA143" s="10">
        <f t="shared" si="89"/>
        <v>934438.15294269798</v>
      </c>
      <c r="AB143" s="10">
        <f t="shared" si="89"/>
        <v>950840.4441794703</v>
      </c>
      <c r="AC143" s="10">
        <f t="shared" si="89"/>
        <v>974229.88018604054</v>
      </c>
      <c r="AD143" s="10">
        <f t="shared" si="89"/>
        <v>994077.07072909828</v>
      </c>
      <c r="AE143" s="10">
        <f t="shared" si="89"/>
        <v>1014608.0003647939</v>
      </c>
    </row>
    <row r="144" spans="2:33" x14ac:dyDescent="0.25">
      <c r="B144" s="4" t="str">
        <f t="shared" si="85"/>
        <v>Peak_B</v>
      </c>
      <c r="C144" s="10">
        <f t="shared" si="87"/>
        <v>157138.09826430274</v>
      </c>
      <c r="D144" s="10">
        <f t="shared" ref="D144:AE144" si="90">D131*(1+$C$153)^(D$89-$C$89)</f>
        <v>133523.14873518451</v>
      </c>
      <c r="E144" s="10">
        <f t="shared" si="90"/>
        <v>164669.39430626776</v>
      </c>
      <c r="F144" s="10">
        <f t="shared" si="90"/>
        <v>45185.885026053162</v>
      </c>
      <c r="G144" s="10">
        <f t="shared" si="90"/>
        <v>41885.286603461318</v>
      </c>
      <c r="H144" s="10">
        <f t="shared" si="90"/>
        <v>12624.03762673637</v>
      </c>
      <c r="I144" s="10">
        <f t="shared" si="90"/>
        <v>79635.862662025509</v>
      </c>
      <c r="J144" s="10">
        <f t="shared" si="90"/>
        <v>116900.8248092162</v>
      </c>
      <c r="K144" s="10">
        <f t="shared" si="90"/>
        <v>109609.10833508564</v>
      </c>
      <c r="L144" s="10">
        <f t="shared" si="90"/>
        <v>121220.74098690411</v>
      </c>
      <c r="M144" s="10">
        <f t="shared" si="90"/>
        <v>150330.78096960444</v>
      </c>
      <c r="N144" s="10">
        <f t="shared" si="90"/>
        <v>181237.28319521245</v>
      </c>
      <c r="O144" s="10">
        <f t="shared" si="90"/>
        <v>225168.32540856348</v>
      </c>
      <c r="P144" s="10">
        <f t="shared" si="90"/>
        <v>252799.61288835615</v>
      </c>
      <c r="Q144" s="10">
        <f t="shared" si="90"/>
        <v>155724.55771143123</v>
      </c>
      <c r="R144" s="10">
        <f t="shared" si="90"/>
        <v>194836.3288015073</v>
      </c>
      <c r="S144" s="10">
        <f t="shared" si="90"/>
        <v>213177.49198122812</v>
      </c>
      <c r="T144" s="10">
        <f t="shared" si="90"/>
        <v>205408.86953185927</v>
      </c>
      <c r="U144" s="10">
        <f t="shared" si="90"/>
        <v>286363.95837416372</v>
      </c>
      <c r="V144" s="10">
        <f t="shared" si="90"/>
        <v>692627.70591120922</v>
      </c>
      <c r="W144" s="10">
        <f t="shared" si="90"/>
        <v>355730.1211700589</v>
      </c>
      <c r="X144" s="10">
        <f t="shared" si="90"/>
        <v>312970.99059993989</v>
      </c>
      <c r="Y144" s="10">
        <f t="shared" si="90"/>
        <v>214996.3938011195</v>
      </c>
      <c r="Z144" s="10">
        <f t="shared" si="90"/>
        <v>201204.69037822005</v>
      </c>
      <c r="AA144" s="10">
        <f t="shared" si="90"/>
        <v>205758.15465605113</v>
      </c>
      <c r="AB144" s="10">
        <f t="shared" si="90"/>
        <v>210234.57551981637</v>
      </c>
      <c r="AC144" s="10">
        <f t="shared" si="90"/>
        <v>214769.55069466625</v>
      </c>
      <c r="AD144" s="10">
        <f t="shared" si="90"/>
        <v>219498.94369791631</v>
      </c>
      <c r="AE144" s="10">
        <f t="shared" si="90"/>
        <v>224298.50545081787</v>
      </c>
    </row>
    <row r="145" spans="2:31" x14ac:dyDescent="0.25">
      <c r="B145" s="4" t="str">
        <f t="shared" si="85"/>
        <v>Other_B</v>
      </c>
      <c r="C145" s="10">
        <f t="shared" si="87"/>
        <v>29024.545944950274</v>
      </c>
      <c r="D145" s="10">
        <f t="shared" ref="D145:AE145" si="91">D132*(1+$C$153)^(D$89-$C$89)</f>
        <v>36874.653037739976</v>
      </c>
      <c r="E145" s="10">
        <f t="shared" si="91"/>
        <v>54476.303700083394</v>
      </c>
      <c r="F145" s="10">
        <f t="shared" si="91"/>
        <v>29559.006218622486</v>
      </c>
      <c r="G145" s="10">
        <f t="shared" si="91"/>
        <v>132784.0491738446</v>
      </c>
      <c r="H145" s="10">
        <f t="shared" si="91"/>
        <v>644579.45241458144</v>
      </c>
      <c r="I145" s="10">
        <f t="shared" si="91"/>
        <v>873840.68197629345</v>
      </c>
      <c r="J145" s="10">
        <f t="shared" si="91"/>
        <v>1058721.1391048504</v>
      </c>
      <c r="K145" s="10">
        <f t="shared" si="91"/>
        <v>1270772.4480322353</v>
      </c>
      <c r="L145" s="10">
        <f t="shared" si="91"/>
        <v>1306507.1271758876</v>
      </c>
      <c r="M145" s="10">
        <f t="shared" si="91"/>
        <v>1636761.3953092587</v>
      </c>
      <c r="N145" s="10">
        <f t="shared" si="91"/>
        <v>2473250.4407030409</v>
      </c>
      <c r="O145" s="10">
        <f t="shared" si="91"/>
        <v>2684287.1268321853</v>
      </c>
      <c r="P145" s="10">
        <f t="shared" si="91"/>
        <v>2420468.2256583162</v>
      </c>
      <c r="Q145" s="10">
        <f t="shared" si="91"/>
        <v>2445828.5816235989</v>
      </c>
      <c r="R145" s="10">
        <f t="shared" si="91"/>
        <v>2517637.4071647781</v>
      </c>
      <c r="S145" s="10">
        <f t="shared" si="91"/>
        <v>1165697.1435006319</v>
      </c>
      <c r="T145" s="10">
        <f t="shared" si="91"/>
        <v>1130921.6835578918</v>
      </c>
      <c r="U145" s="10">
        <f t="shared" si="91"/>
        <v>1213109.8821221692</v>
      </c>
      <c r="V145" s="10">
        <f t="shared" si="91"/>
        <v>1906842.0202825028</v>
      </c>
      <c r="W145" s="10">
        <f t="shared" si="91"/>
        <v>696797.45486257249</v>
      </c>
      <c r="X145" s="10">
        <f t="shared" si="91"/>
        <v>507793.6913737366</v>
      </c>
      <c r="Y145" s="10">
        <f t="shared" si="91"/>
        <v>2011356.637702052</v>
      </c>
      <c r="Z145" s="10">
        <f t="shared" si="91"/>
        <v>2327754.6252673957</v>
      </c>
      <c r="AA145" s="10">
        <f t="shared" si="91"/>
        <v>2377670.853392676</v>
      </c>
      <c r="AB145" s="10">
        <f t="shared" si="91"/>
        <v>2430096.8803917966</v>
      </c>
      <c r="AC145" s="10">
        <f t="shared" si="91"/>
        <v>2482260.8760213307</v>
      </c>
      <c r="AD145" s="10">
        <f t="shared" si="91"/>
        <v>2535851.9650924518</v>
      </c>
      <c r="AE145" s="10">
        <f t="shared" si="91"/>
        <v>2589840.4787150417</v>
      </c>
    </row>
    <row r="146" spans="2:31" x14ac:dyDescent="0.25">
      <c r="B146" s="4" t="str">
        <f t="shared" si="85"/>
        <v>Peak_C</v>
      </c>
      <c r="C146" s="10">
        <f t="shared" si="87"/>
        <v>957673.95386632567</v>
      </c>
      <c r="D146" s="10">
        <f t="shared" ref="D146:AE146" si="92">D133*(1+$C$153)^(D$89-$C$89)</f>
        <v>1019697.2118000847</v>
      </c>
      <c r="E146" s="10">
        <f t="shared" si="92"/>
        <v>1117339.1546331937</v>
      </c>
      <c r="F146" s="10">
        <f t="shared" si="92"/>
        <v>1135178.3616287289</v>
      </c>
      <c r="G146" s="10">
        <f t="shared" si="92"/>
        <v>1191385.3341271488</v>
      </c>
      <c r="H146" s="10">
        <f t="shared" si="92"/>
        <v>1240236.0195393451</v>
      </c>
      <c r="I146" s="10">
        <f t="shared" si="92"/>
        <v>1275492.3723238821</v>
      </c>
      <c r="J146" s="10">
        <f t="shared" si="92"/>
        <v>1374566.9929967565</v>
      </c>
      <c r="K146" s="10">
        <f t="shared" si="92"/>
        <v>1404610.1531987388</v>
      </c>
      <c r="L146" s="10">
        <f t="shared" si="92"/>
        <v>1412257.7706787603</v>
      </c>
      <c r="M146" s="10">
        <f t="shared" si="92"/>
        <v>1452492.1304283661</v>
      </c>
      <c r="N146" s="10">
        <f t="shared" si="92"/>
        <v>1441146.2851649637</v>
      </c>
      <c r="O146" s="10">
        <f t="shared" si="92"/>
        <v>1454065.5852546734</v>
      </c>
      <c r="P146" s="10">
        <f t="shared" si="92"/>
        <v>1505783.3679509701</v>
      </c>
      <c r="Q146" s="10">
        <f t="shared" si="92"/>
        <v>1513198.3849239685</v>
      </c>
      <c r="R146" s="10">
        <f t="shared" si="92"/>
        <v>1545178.2037972203</v>
      </c>
      <c r="S146" s="10">
        <f t="shared" si="92"/>
        <v>1581239.3333802004</v>
      </c>
      <c r="T146" s="10">
        <f t="shared" si="92"/>
        <v>1619165.5623187243</v>
      </c>
      <c r="U146" s="10">
        <f t="shared" si="92"/>
        <v>1720555.8945633471</v>
      </c>
      <c r="V146" s="10">
        <f t="shared" si="92"/>
        <v>3782002.1700151195</v>
      </c>
      <c r="W146" s="10">
        <f t="shared" si="92"/>
        <v>2626777.150653135</v>
      </c>
      <c r="X146" s="10">
        <f t="shared" si="92"/>
        <v>2222673.8428412122</v>
      </c>
      <c r="Y146" s="10">
        <f t="shared" si="92"/>
        <v>2251475.2109725648</v>
      </c>
      <c r="Z146" s="10">
        <f t="shared" si="92"/>
        <v>2266594.9458608609</v>
      </c>
      <c r="AA146" s="10">
        <f t="shared" si="92"/>
        <v>2332863.5560870427</v>
      </c>
      <c r="AB146" s="10">
        <f t="shared" si="92"/>
        <v>2385637.5401023687</v>
      </c>
      <c r="AC146" s="10">
        <f t="shared" si="92"/>
        <v>2437331.8909079037</v>
      </c>
      <c r="AD146" s="10">
        <f t="shared" si="92"/>
        <v>2495290.4919504942</v>
      </c>
      <c r="AE146" s="10">
        <f t="shared" si="92"/>
        <v>2550999.2112258994</v>
      </c>
    </row>
    <row r="147" spans="2:31" x14ac:dyDescent="0.25">
      <c r="B147" s="4" t="str">
        <f t="shared" si="85"/>
        <v>Other_C</v>
      </c>
      <c r="C147" s="10">
        <f t="shared" si="87"/>
        <v>919312.39653640892</v>
      </c>
      <c r="D147" s="10">
        <f t="shared" ref="D147:AE147" si="93">D134*(1+$C$153)^(D$89-$C$89)</f>
        <v>975008.30937348469</v>
      </c>
      <c r="E147" s="10">
        <f t="shared" si="93"/>
        <v>1027395.313209336</v>
      </c>
      <c r="F147" s="10">
        <f t="shared" si="93"/>
        <v>1104663.9168814749</v>
      </c>
      <c r="G147" s="10">
        <f t="shared" si="93"/>
        <v>1133140.3327846995</v>
      </c>
      <c r="H147" s="10">
        <f t="shared" si="93"/>
        <v>1146864.1048696027</v>
      </c>
      <c r="I147" s="10">
        <f t="shared" si="93"/>
        <v>1207115.8140800637</v>
      </c>
      <c r="J147" s="10">
        <f t="shared" si="93"/>
        <v>1260404.5357492312</v>
      </c>
      <c r="K147" s="10">
        <f t="shared" si="93"/>
        <v>1334600.929622109</v>
      </c>
      <c r="L147" s="10">
        <f t="shared" si="93"/>
        <v>1356224.2755822535</v>
      </c>
      <c r="M147" s="10">
        <f t="shared" si="93"/>
        <v>1412479.865497556</v>
      </c>
      <c r="N147" s="10">
        <f t="shared" si="93"/>
        <v>2019569.5657502932</v>
      </c>
      <c r="O147" s="10">
        <f t="shared" si="93"/>
        <v>1561329.1730093688</v>
      </c>
      <c r="P147" s="10">
        <f t="shared" si="93"/>
        <v>1526097.545482595</v>
      </c>
      <c r="Q147" s="10">
        <f t="shared" si="93"/>
        <v>1549144.7213668369</v>
      </c>
      <c r="R147" s="10">
        <f t="shared" si="93"/>
        <v>1628402.6315841514</v>
      </c>
      <c r="S147" s="10">
        <f t="shared" si="93"/>
        <v>1641843.5012508114</v>
      </c>
      <c r="T147" s="10">
        <f t="shared" si="93"/>
        <v>1676909.326057018</v>
      </c>
      <c r="U147" s="10">
        <f t="shared" si="93"/>
        <v>1748923.5925630732</v>
      </c>
      <c r="V147" s="10">
        <f t="shared" si="93"/>
        <v>4464031.6554525504</v>
      </c>
      <c r="W147" s="10">
        <f t="shared" si="93"/>
        <v>2680273.5802361714</v>
      </c>
      <c r="X147" s="10">
        <f t="shared" si="93"/>
        <v>1902895.8383254614</v>
      </c>
      <c r="Y147" s="10">
        <f t="shared" si="93"/>
        <v>1989560.5683147374</v>
      </c>
      <c r="Z147" s="10">
        <f t="shared" si="93"/>
        <v>1976812.4423576787</v>
      </c>
      <c r="AA147" s="10">
        <f t="shared" si="93"/>
        <v>2027175.0662021267</v>
      </c>
      <c r="AB147" s="10">
        <f t="shared" si="93"/>
        <v>2074547.729228077</v>
      </c>
      <c r="AC147" s="10">
        <f t="shared" si="93"/>
        <v>2124282.3641061685</v>
      </c>
      <c r="AD147" s="10">
        <f t="shared" si="93"/>
        <v>2175038.9597951989</v>
      </c>
      <c r="AE147" s="10">
        <f t="shared" si="93"/>
        <v>2227557.8614442348</v>
      </c>
    </row>
    <row r="148" spans="2:31" x14ac:dyDescent="0.25">
      <c r="B148" s="4" t="str">
        <f t="shared" si="85"/>
        <v>Peak_D</v>
      </c>
      <c r="C148" s="10">
        <f t="shared" si="87"/>
        <v>2926947.215903901</v>
      </c>
      <c r="D148" s="10">
        <f t="shared" ref="D148:AE148" si="94">D135*(1+$C$153)^(D$89-$C$89)</f>
        <v>3045883.6004326195</v>
      </c>
      <c r="E148" s="10">
        <f t="shared" si="94"/>
        <v>3578538.1767423544</v>
      </c>
      <c r="F148" s="10">
        <f t="shared" si="94"/>
        <v>3698260.0194202079</v>
      </c>
      <c r="G148" s="10">
        <f t="shared" si="94"/>
        <v>3863925.5552071403</v>
      </c>
      <c r="H148" s="10">
        <f t="shared" si="94"/>
        <v>3953820.84190484</v>
      </c>
      <c r="I148" s="10">
        <f t="shared" si="94"/>
        <v>4079956.7844663272</v>
      </c>
      <c r="J148" s="10">
        <f t="shared" si="94"/>
        <v>4417161.764911416</v>
      </c>
      <c r="K148" s="10">
        <f t="shared" si="94"/>
        <v>4652670.4432605961</v>
      </c>
      <c r="L148" s="10">
        <f t="shared" si="94"/>
        <v>4746481.7397023132</v>
      </c>
      <c r="M148" s="10">
        <f t="shared" si="94"/>
        <v>4831944.0551477699</v>
      </c>
      <c r="N148" s="10">
        <f t="shared" si="94"/>
        <v>5292955.2075413093</v>
      </c>
      <c r="O148" s="10">
        <f t="shared" si="94"/>
        <v>9950958.2740181275</v>
      </c>
      <c r="P148" s="10">
        <f t="shared" si="94"/>
        <v>4591325.4602190675</v>
      </c>
      <c r="Q148" s="10">
        <f t="shared" si="94"/>
        <v>3998300.2365818676</v>
      </c>
      <c r="R148" s="10">
        <f t="shared" si="94"/>
        <v>4135827.9294356098</v>
      </c>
      <c r="S148" s="10">
        <f t="shared" si="94"/>
        <v>4225388.6905624634</v>
      </c>
      <c r="T148" s="10">
        <f t="shared" si="94"/>
        <v>4269858.4394845674</v>
      </c>
      <c r="U148" s="10">
        <f t="shared" si="94"/>
        <v>4562150.7431610832</v>
      </c>
      <c r="V148" s="10">
        <f t="shared" si="94"/>
        <v>6328462.2202512277</v>
      </c>
      <c r="W148" s="10">
        <f t="shared" si="94"/>
        <v>4982731.506779803</v>
      </c>
      <c r="X148" s="10">
        <f t="shared" si="94"/>
        <v>4690967.2121303007</v>
      </c>
      <c r="Y148" s="10">
        <f t="shared" si="94"/>
        <v>5000035.7111509936</v>
      </c>
      <c r="Z148" s="10">
        <f t="shared" si="94"/>
        <v>5018808.7181693716</v>
      </c>
      <c r="AA148" s="10">
        <f t="shared" si="94"/>
        <v>5058935.8630462056</v>
      </c>
      <c r="AB148" s="10">
        <f t="shared" si="94"/>
        <v>5155839.0504933549</v>
      </c>
      <c r="AC148" s="10">
        <f t="shared" si="94"/>
        <v>5252959.8770334767</v>
      </c>
      <c r="AD148" s="10">
        <f t="shared" si="94"/>
        <v>5364883.1365616964</v>
      </c>
      <c r="AE148" s="10">
        <f t="shared" si="94"/>
        <v>5481310.5286370898</v>
      </c>
    </row>
    <row r="149" spans="2:31" x14ac:dyDescent="0.25">
      <c r="B149" s="4" t="str">
        <f t="shared" si="85"/>
        <v>Other_D</v>
      </c>
      <c r="C149" s="10">
        <f t="shared" si="87"/>
        <v>10612748.688672826</v>
      </c>
      <c r="D149" s="10">
        <f t="shared" ref="D149:AE149" si="95">D136*(1+$C$153)^(D$89-$C$89)</f>
        <v>6498012.6778985988</v>
      </c>
      <c r="E149" s="10">
        <f t="shared" si="95"/>
        <v>6128646.5250789598</v>
      </c>
      <c r="F149" s="10">
        <f t="shared" si="95"/>
        <v>6253260.7104522223</v>
      </c>
      <c r="G149" s="10">
        <f t="shared" si="95"/>
        <v>6378538.9609077014</v>
      </c>
      <c r="H149" s="10">
        <f t="shared" si="95"/>
        <v>6421176.8762132647</v>
      </c>
      <c r="I149" s="10">
        <f t="shared" si="95"/>
        <v>6667119.2786833439</v>
      </c>
      <c r="J149" s="10">
        <f t="shared" si="95"/>
        <v>6662420.7251160685</v>
      </c>
      <c r="K149" s="10">
        <f t="shared" si="95"/>
        <v>7189062.3477822999</v>
      </c>
      <c r="L149" s="10">
        <f t="shared" si="95"/>
        <v>7337575.4590644417</v>
      </c>
      <c r="M149" s="10">
        <f t="shared" si="95"/>
        <v>7607872.2470965441</v>
      </c>
      <c r="N149" s="10">
        <f t="shared" si="95"/>
        <v>8047911.1494477559</v>
      </c>
      <c r="O149" s="10">
        <f t="shared" si="95"/>
        <v>10655547.154101314</v>
      </c>
      <c r="P149" s="10">
        <f t="shared" si="95"/>
        <v>9109408.5288349651</v>
      </c>
      <c r="Q149" s="10">
        <f t="shared" si="95"/>
        <v>9618047.2481561117</v>
      </c>
      <c r="R149" s="10">
        <f t="shared" si="95"/>
        <v>10528371.522344619</v>
      </c>
      <c r="S149" s="10">
        <f t="shared" si="95"/>
        <v>11294561.422360973</v>
      </c>
      <c r="T149" s="10">
        <f t="shared" si="95"/>
        <v>10197126.157479035</v>
      </c>
      <c r="U149" s="10">
        <f t="shared" si="95"/>
        <v>11354348.375180937</v>
      </c>
      <c r="V149" s="10">
        <f t="shared" si="95"/>
        <v>14165132.984693155</v>
      </c>
      <c r="W149" s="10">
        <f t="shared" si="95"/>
        <v>14212101.531778522</v>
      </c>
      <c r="X149" s="10">
        <f t="shared" si="95"/>
        <v>15351230.568897258</v>
      </c>
      <c r="Y149" s="10">
        <f t="shared" si="95"/>
        <v>15486851.280029492</v>
      </c>
      <c r="Z149" s="10">
        <f t="shared" si="95"/>
        <v>15384004.246721391</v>
      </c>
      <c r="AA149" s="10">
        <f t="shared" si="95"/>
        <v>15733399.099873779</v>
      </c>
      <c r="AB149" s="10">
        <f t="shared" si="95"/>
        <v>16071052.236526757</v>
      </c>
      <c r="AC149" s="10">
        <f t="shared" si="95"/>
        <v>16431600.281833669</v>
      </c>
      <c r="AD149" s="10">
        <f t="shared" si="95"/>
        <v>16793973.594487958</v>
      </c>
      <c r="AE149" s="10">
        <f t="shared" si="95"/>
        <v>17152126.088626333</v>
      </c>
    </row>
    <row r="150" spans="2:31" x14ac:dyDescent="0.25">
      <c r="B150" s="6" t="str">
        <f t="shared" si="85"/>
        <v>Total</v>
      </c>
      <c r="C150" s="11">
        <f t="shared" si="87"/>
        <v>966344.84345843131</v>
      </c>
      <c r="D150" s="11">
        <f t="shared" ref="D150:AE150" si="96">D137*(1+$C$153)^(D$89-$C$89)</f>
        <v>786797.58692510379</v>
      </c>
      <c r="E150" s="11">
        <f t="shared" si="96"/>
        <v>870980.81747380295</v>
      </c>
      <c r="F150" s="11">
        <f t="shared" si="96"/>
        <v>911043.34230157174</v>
      </c>
      <c r="G150" s="11">
        <f t="shared" si="96"/>
        <v>1089617.4232238226</v>
      </c>
      <c r="H150" s="11">
        <f t="shared" si="96"/>
        <v>1278442.4348673273</v>
      </c>
      <c r="I150" s="11">
        <f t="shared" si="96"/>
        <v>1406759.4157743894</v>
      </c>
      <c r="J150" s="11">
        <f t="shared" si="96"/>
        <v>1497304.2573637331</v>
      </c>
      <c r="K150" s="11">
        <f t="shared" si="96"/>
        <v>1583964.8425720374</v>
      </c>
      <c r="L150" s="11">
        <f t="shared" si="96"/>
        <v>1614555.0838950658</v>
      </c>
      <c r="M150" s="11">
        <f t="shared" si="96"/>
        <v>1701459.5871420607</v>
      </c>
      <c r="N150" s="11">
        <f t="shared" si="96"/>
        <v>1783838.9316061232</v>
      </c>
      <c r="O150" s="11">
        <f t="shared" si="96"/>
        <v>2184956.3111427026</v>
      </c>
      <c r="P150" s="11">
        <f t="shared" si="96"/>
        <v>1652272.8699697957</v>
      </c>
      <c r="Q150" s="11">
        <f t="shared" si="96"/>
        <v>1619724.8641621934</v>
      </c>
      <c r="R150" s="11">
        <f t="shared" si="96"/>
        <v>1734805.8041251039</v>
      </c>
      <c r="S150" s="11">
        <f t="shared" si="96"/>
        <v>1786476.0010170469</v>
      </c>
      <c r="T150" s="11">
        <f t="shared" si="96"/>
        <v>1741866.3196468733</v>
      </c>
      <c r="U150" s="11">
        <f t="shared" si="96"/>
        <v>1853798.036838429</v>
      </c>
      <c r="V150" s="11">
        <f t="shared" si="96"/>
        <v>2236521.513962571</v>
      </c>
      <c r="W150" s="11">
        <f t="shared" si="96"/>
        <v>2135043.6020309795</v>
      </c>
      <c r="X150" s="11">
        <f t="shared" si="96"/>
        <v>2132869.2489354126</v>
      </c>
      <c r="Y150" s="11">
        <f t="shared" si="96"/>
        <v>2312132.2671325114</v>
      </c>
      <c r="Z150" s="11">
        <f t="shared" si="96"/>
        <v>2268376.1108198585</v>
      </c>
      <c r="AA150" s="11">
        <f t="shared" si="96"/>
        <v>2328457.5229168092</v>
      </c>
      <c r="AB150" s="11">
        <f t="shared" si="96"/>
        <v>2374206.373936309</v>
      </c>
      <c r="AC150" s="11">
        <f t="shared" si="96"/>
        <v>2425181.1671343814</v>
      </c>
      <c r="AD150" s="11">
        <f t="shared" si="96"/>
        <v>2477133.7337377612</v>
      </c>
      <c r="AE150" s="11">
        <f t="shared" si="96"/>
        <v>2528872.3575965581</v>
      </c>
    </row>
    <row r="153" spans="2:31" x14ac:dyDescent="0.25">
      <c r="B153" s="12" t="s">
        <v>14</v>
      </c>
      <c r="C153" s="13">
        <v>2.1000000000000001E-2</v>
      </c>
    </row>
    <row r="154" spans="2:31" x14ac:dyDescent="0.25">
      <c r="B154" s="14" t="s">
        <v>15</v>
      </c>
      <c r="C154" s="15"/>
      <c r="D154" s="16" t="s">
        <v>16</v>
      </c>
    </row>
    <row r="155" spans="2:31" x14ac:dyDescent="0.25">
      <c r="B155" s="17" t="s">
        <v>17</v>
      </c>
      <c r="C155" s="18"/>
      <c r="D155" s="16" t="s">
        <v>18</v>
      </c>
    </row>
  </sheetData>
  <conditionalFormatting sqref="C77:AE84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3:AE110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29:AE13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5207A-769C-437E-9A44-32E5D6942B12}">
  <dimension ref="B1:L18"/>
  <sheetViews>
    <sheetView zoomScale="85" zoomScaleNormal="85" workbookViewId="0"/>
  </sheetViews>
  <sheetFormatPr defaultRowHeight="15" x14ac:dyDescent="0.25"/>
  <cols>
    <col min="1" max="1" width="3.28515625" customWidth="1"/>
    <col min="2" max="2" width="7.85546875" customWidth="1"/>
    <col min="3" max="3" width="18.5703125" customWidth="1"/>
    <col min="4" max="7" width="12.7109375" customWidth="1"/>
    <col min="8" max="8" width="3.28515625" customWidth="1"/>
    <col min="9" max="12" width="12.7109375" customWidth="1"/>
  </cols>
  <sheetData>
    <row r="1" spans="2:12" ht="15.75" thickBot="1" x14ac:dyDescent="0.3"/>
    <row r="2" spans="2:12" ht="16.5" thickTop="1" thickBot="1" x14ac:dyDescent="0.3">
      <c r="B2" s="1" t="s">
        <v>19</v>
      </c>
      <c r="C2" s="19" t="s">
        <v>20</v>
      </c>
    </row>
    <row r="3" spans="2:12" ht="15.75" thickTop="1" x14ac:dyDescent="0.25"/>
    <row r="4" spans="2:12" x14ac:dyDescent="0.25">
      <c r="D4" s="20" t="s">
        <v>1</v>
      </c>
      <c r="E4" s="20" t="s">
        <v>3</v>
      </c>
      <c r="F4" s="20" t="s">
        <v>4</v>
      </c>
      <c r="G4" s="20" t="s">
        <v>6</v>
      </c>
      <c r="I4" s="20" t="s">
        <v>2</v>
      </c>
      <c r="J4" s="20" t="s">
        <v>5</v>
      </c>
      <c r="K4" s="20" t="s">
        <v>7</v>
      </c>
      <c r="L4" s="20" t="s">
        <v>8</v>
      </c>
    </row>
    <row r="5" spans="2:12" x14ac:dyDescent="0.25">
      <c r="C5" s="21"/>
      <c r="D5" s="22" t="s">
        <v>21</v>
      </c>
      <c r="E5" s="22"/>
      <c r="F5" s="22"/>
      <c r="G5" s="22"/>
      <c r="H5" s="23" t="s">
        <v>22</v>
      </c>
      <c r="I5" s="22" t="s">
        <v>23</v>
      </c>
      <c r="J5" s="22"/>
      <c r="K5" s="22"/>
      <c r="L5" s="22"/>
    </row>
    <row r="6" spans="2:12" x14ac:dyDescent="0.25">
      <c r="C6" s="24" t="s">
        <v>24</v>
      </c>
      <c r="D6" s="25" t="s">
        <v>25</v>
      </c>
      <c r="E6" s="25" t="s">
        <v>26</v>
      </c>
      <c r="F6" s="25" t="s">
        <v>27</v>
      </c>
      <c r="G6" s="25" t="s">
        <v>28</v>
      </c>
      <c r="H6" s="23"/>
      <c r="I6" s="25" t="s">
        <v>25</v>
      </c>
      <c r="J6" s="25" t="s">
        <v>26</v>
      </c>
      <c r="K6" s="25" t="s">
        <v>27</v>
      </c>
      <c r="L6" s="25" t="s">
        <v>28</v>
      </c>
    </row>
    <row r="7" spans="2:12" x14ac:dyDescent="0.25">
      <c r="B7" s="20" t="s">
        <v>29</v>
      </c>
      <c r="C7" s="26" t="str">
        <f>B7</f>
        <v>Cooling</v>
      </c>
      <c r="D7" s="31">
        <v>2.2203338682685128</v>
      </c>
      <c r="E7" s="31">
        <v>0.25263993796742495</v>
      </c>
      <c r="F7" s="31">
        <v>3.4015995686815848E-2</v>
      </c>
      <c r="G7" s="31">
        <v>0.69798652222871793</v>
      </c>
      <c r="H7" s="32"/>
      <c r="I7" s="31">
        <v>0.47764989234925359</v>
      </c>
      <c r="J7" s="31">
        <v>1.1319939657319443E-3</v>
      </c>
      <c r="K7" s="31">
        <v>4.435450093314651E-2</v>
      </c>
      <c r="L7" s="31">
        <v>0.10824735020697641</v>
      </c>
    </row>
    <row r="8" spans="2:12" x14ac:dyDescent="0.25">
      <c r="B8" s="20" t="s">
        <v>30</v>
      </c>
      <c r="C8" s="27" t="str">
        <f t="shared" ref="C8:C17" si="0">B8</f>
        <v>Ventilation</v>
      </c>
      <c r="D8" s="33">
        <v>0.19297391874245048</v>
      </c>
      <c r="E8" s="33">
        <v>7.3567775407902738E-3</v>
      </c>
      <c r="F8" s="33">
        <v>6.9509723663640265E-3</v>
      </c>
      <c r="G8" s="33">
        <v>3.1363862157769214E-2</v>
      </c>
      <c r="H8" s="34"/>
      <c r="I8" s="33">
        <v>0.1843028690178784</v>
      </c>
      <c r="J8" s="33">
        <v>1.0488600310712944E-2</v>
      </c>
      <c r="K8" s="33">
        <v>1.4858862998201614E-2</v>
      </c>
      <c r="L8" s="33">
        <v>3.9171994673121192E-2</v>
      </c>
    </row>
    <row r="9" spans="2:12" x14ac:dyDescent="0.25">
      <c r="B9" s="20" t="s">
        <v>31</v>
      </c>
      <c r="C9" s="28" t="str">
        <f t="shared" si="0"/>
        <v>Water Heating</v>
      </c>
      <c r="D9" s="35">
        <v>4.2263382139398481E-2</v>
      </c>
      <c r="E9" s="35">
        <v>5.0411410349649284E-3</v>
      </c>
      <c r="F9" s="35">
        <v>4.1544274182690752E-3</v>
      </c>
      <c r="G9" s="35">
        <v>7.521951015600028E-3</v>
      </c>
      <c r="H9" s="32"/>
      <c r="I9" s="35">
        <v>1.6127980182664479</v>
      </c>
      <c r="J9" s="35">
        <v>1.4162567060793316E-3</v>
      </c>
      <c r="K9" s="35">
        <v>1.9280402181142266E-2</v>
      </c>
      <c r="L9" s="35">
        <v>0.10059851878946914</v>
      </c>
    </row>
    <row r="10" spans="2:12" x14ac:dyDescent="0.25">
      <c r="B10" s="20" t="s">
        <v>32</v>
      </c>
      <c r="C10" s="27" t="str">
        <f t="shared" si="0"/>
        <v>Interior Lighting</v>
      </c>
      <c r="D10" s="33">
        <v>8.2942269563076196E-2</v>
      </c>
      <c r="E10" s="33">
        <v>0.6737595054634421</v>
      </c>
      <c r="F10" s="33">
        <v>3.9491223337414262E-3</v>
      </c>
      <c r="G10" s="33">
        <v>4.4678790845865131E-2</v>
      </c>
      <c r="H10" s="34"/>
      <c r="I10" s="33">
        <v>1.2358990805723937</v>
      </c>
      <c r="J10" s="33">
        <v>0.15653163143592855</v>
      </c>
      <c r="K10" s="33">
        <v>2.6362764260736644E-2</v>
      </c>
      <c r="L10" s="33">
        <v>4.2212549272823766E-2</v>
      </c>
    </row>
    <row r="11" spans="2:12" x14ac:dyDescent="0.25">
      <c r="B11" s="20" t="s">
        <v>33</v>
      </c>
      <c r="C11" s="28" t="str">
        <f t="shared" si="0"/>
        <v>Exterior Lighting</v>
      </c>
      <c r="D11" s="35">
        <v>3.5658569378752787E-2</v>
      </c>
      <c r="E11" s="35">
        <v>8.828170865880175E-2</v>
      </c>
      <c r="F11" s="35">
        <v>2.0060621024561107E-3</v>
      </c>
      <c r="G11" s="35">
        <v>1.8355045399900485E-2</v>
      </c>
      <c r="H11" s="32"/>
      <c r="I11" s="35">
        <v>0.17603786347897121</v>
      </c>
      <c r="J11" s="35">
        <v>7.1698367081645578E-2</v>
      </c>
      <c r="K11" s="35">
        <v>5.6353172134717393E-3</v>
      </c>
      <c r="L11" s="35">
        <v>6.1078183019062586E-2</v>
      </c>
    </row>
    <row r="12" spans="2:12" x14ac:dyDescent="0.25">
      <c r="B12" s="20" t="s">
        <v>34</v>
      </c>
      <c r="C12" s="27" t="s">
        <v>35</v>
      </c>
      <c r="D12" s="33">
        <v>1.0769505523109655E-2</v>
      </c>
      <c r="E12" s="33">
        <v>7.2598666326125997E-3</v>
      </c>
      <c r="F12" s="33">
        <v>1.5759860878887297E-2</v>
      </c>
      <c r="G12" s="33">
        <v>4.0044763575342361E-2</v>
      </c>
      <c r="H12" s="34"/>
      <c r="I12" s="33">
        <v>0.34244573369604359</v>
      </c>
      <c r="J12" s="33">
        <v>0</v>
      </c>
      <c r="K12" s="33">
        <v>4.6027218930089812E-2</v>
      </c>
      <c r="L12" s="33">
        <v>0.71719375131694729</v>
      </c>
    </row>
    <row r="13" spans="2:12" x14ac:dyDescent="0.25">
      <c r="B13" s="20" t="s">
        <v>36</v>
      </c>
      <c r="C13" s="28" t="s">
        <v>37</v>
      </c>
      <c r="D13" s="35">
        <v>3.0791892423681917E-2</v>
      </c>
      <c r="E13" s="35">
        <v>1.217953971021251E-4</v>
      </c>
      <c r="F13" s="35">
        <v>2.8622609857406188E-5</v>
      </c>
      <c r="G13" s="35">
        <v>1.4285458636508035E-2</v>
      </c>
      <c r="H13" s="32"/>
      <c r="I13" s="35">
        <v>0.33449445781313314</v>
      </c>
      <c r="J13" s="35">
        <v>1.3122163095135388E-2</v>
      </c>
      <c r="K13" s="35">
        <v>4.8495698273716579E-3</v>
      </c>
      <c r="L13" s="35">
        <v>7.7875449852671322E-2</v>
      </c>
    </row>
    <row r="14" spans="2:12" x14ac:dyDescent="0.25">
      <c r="B14" s="20" t="s">
        <v>38</v>
      </c>
      <c r="C14" s="27" t="str">
        <f t="shared" si="0"/>
        <v>Electronics</v>
      </c>
      <c r="D14" s="33">
        <v>0.14067408397844461</v>
      </c>
      <c r="E14" s="33">
        <v>1.0269786207926055E-3</v>
      </c>
      <c r="F14" s="33">
        <v>3.1855623836657371E-3</v>
      </c>
      <c r="G14" s="33">
        <v>4.2342646852766244E-4</v>
      </c>
      <c r="H14" s="34"/>
      <c r="I14" s="33">
        <v>0.16698372222437022</v>
      </c>
      <c r="J14" s="33">
        <v>1.0918975041508744E-2</v>
      </c>
      <c r="K14" s="33">
        <v>8.3994371601388312E-2</v>
      </c>
      <c r="L14" s="33">
        <v>1.2888416479233082E-2</v>
      </c>
    </row>
    <row r="15" spans="2:12" hidden="1" x14ac:dyDescent="0.25">
      <c r="B15" s="20" t="s">
        <v>39</v>
      </c>
      <c r="C15" s="28" t="str">
        <f>C14</f>
        <v>Electronics</v>
      </c>
      <c r="D15" s="35">
        <v>4.8465461898402149E-3</v>
      </c>
      <c r="E15" s="35">
        <v>0</v>
      </c>
      <c r="F15" s="35">
        <v>8.5064658402644576E-6</v>
      </c>
      <c r="G15" s="35">
        <v>2.0766646507900002E-3</v>
      </c>
      <c r="H15" s="32"/>
      <c r="I15" s="35">
        <v>0.12807218961182598</v>
      </c>
      <c r="J15" s="35">
        <v>6.4816524749914404E-3</v>
      </c>
      <c r="K15" s="35">
        <v>8.1561040368221787E-5</v>
      </c>
      <c r="L15" s="35">
        <v>1.0058400889294043E-2</v>
      </c>
    </row>
    <row r="16" spans="2:12" x14ac:dyDescent="0.25">
      <c r="B16" s="20" t="s">
        <v>40</v>
      </c>
      <c r="C16" s="27" t="str">
        <f>B16</f>
        <v>Food Preparation</v>
      </c>
      <c r="D16" s="33">
        <v>7.2874164543299284E-3</v>
      </c>
      <c r="E16" s="33">
        <v>1.0572582181120034E-3</v>
      </c>
      <c r="F16" s="33">
        <v>4.6659794393211368E-6</v>
      </c>
      <c r="G16" s="33">
        <v>1.2395153696908549E-5</v>
      </c>
      <c r="H16" s="34"/>
      <c r="I16" s="33">
        <v>4.8622241491395914E-2</v>
      </c>
      <c r="J16" s="33">
        <v>1.5260240223588372E-3</v>
      </c>
      <c r="K16" s="33">
        <v>1.0630683332755735E-6</v>
      </c>
      <c r="L16" s="33">
        <v>8.2109305280077377E-5</v>
      </c>
    </row>
    <row r="17" spans="2:12" x14ac:dyDescent="0.25">
      <c r="B17" s="20" t="s">
        <v>41</v>
      </c>
      <c r="C17" s="29" t="str">
        <f t="shared" si="0"/>
        <v>Miscellaneous</v>
      </c>
      <c r="D17" s="36">
        <v>4.8920348144943018E-2</v>
      </c>
      <c r="E17" s="36">
        <v>3.8139217696486652E-3</v>
      </c>
      <c r="F17" s="36">
        <v>4.9979721457507906E-3</v>
      </c>
      <c r="G17" s="36">
        <v>1.0769622445942527E-3</v>
      </c>
      <c r="H17" s="32"/>
      <c r="I17" s="36">
        <v>0.34186053853920123</v>
      </c>
      <c r="J17" s="36">
        <v>0</v>
      </c>
      <c r="K17" s="36">
        <v>5.857756835002035E-2</v>
      </c>
      <c r="L17" s="36">
        <v>7.5276741891080426E-2</v>
      </c>
    </row>
    <row r="18" spans="2:12" x14ac:dyDescent="0.25">
      <c r="C18" s="1" t="s">
        <v>13</v>
      </c>
      <c r="D18" s="30">
        <f>SUM(D7:D17)</f>
        <v>2.81746180080654</v>
      </c>
      <c r="E18" s="30">
        <f>SUM(E7:E17)</f>
        <v>1.0403588913036923</v>
      </c>
      <c r="F18" s="30">
        <f>SUM(F7:F17)</f>
        <v>7.50617703710873E-2</v>
      </c>
      <c r="G18" s="30">
        <f>SUM(G7:G17)</f>
        <v>0.85782584237731208</v>
      </c>
      <c r="H18" s="23"/>
      <c r="I18" s="30">
        <f>SUM(I7:I17)</f>
        <v>5.0491666070609149</v>
      </c>
      <c r="J18" s="30">
        <f>SUM(J7:J17)</f>
        <v>0.27331566413409275</v>
      </c>
      <c r="K18" s="30">
        <f>SUM(K7:K17)</f>
        <v>0.30402320040427044</v>
      </c>
      <c r="L18" s="30">
        <f>SUM(L7:L17)</f>
        <v>1.2446834656959593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End Use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Nguyen, Fuong</dc:creator>
  <cp:lastModifiedBy>Nguyen, Fuong</cp:lastModifiedBy>
  <dcterms:created xsi:type="dcterms:W3CDTF">2021-09-14T23:17:49Z</dcterms:created>
  <dcterms:modified xsi:type="dcterms:W3CDTF">2021-11-03T17:56:05Z</dcterms:modified>
</cp:coreProperties>
</file>