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updateLinks="never"/>
  <mc:AlternateContent xmlns:mc="http://schemas.openxmlformats.org/markup-compatibility/2006">
    <mc:Choice Requires="x15">
      <x15ac:absPath xmlns:x15ac="http://schemas.microsoft.com/office/spreadsheetml/2010/11/ac" url="\\EgnyteDrive\Ameresco Files\AEG\Clients\Hawaiian Electric Company\32024-40-00 2021 Integrated Grid Planning Support\IGP Bundling\2021-09-21 wo Reinstall\"/>
    </mc:Choice>
  </mc:AlternateContent>
  <xr:revisionPtr revIDLastSave="0" documentId="13_ncr:1_{87ADB249-AC19-41FF-9D0D-E2E691516877}" xr6:coauthVersionLast="47" xr6:coauthVersionMax="47" xr10:uidLastSave="{00000000-0000-0000-0000-000000000000}"/>
  <bookViews>
    <workbookView xWindow="-120" yWindow="-120" windowWidth="29040" windowHeight="15840" xr2:uid="{53E2450D-8AC9-4723-AE4D-300FB7C34D9D}"/>
  </bookViews>
  <sheets>
    <sheet name="Summary" sheetId="1" r:id="rId1"/>
    <sheet name="End Use Summary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6" i="1" l="1"/>
  <c r="C132" i="1"/>
  <c r="B147" i="1"/>
  <c r="C141" i="1"/>
  <c r="B134" i="1"/>
  <c r="C128" i="1"/>
  <c r="B37" i="1"/>
  <c r="B38" i="1"/>
  <c r="B39" i="1"/>
  <c r="B40" i="1"/>
  <c r="B41" i="1"/>
  <c r="B42" i="1"/>
  <c r="B43" i="1"/>
  <c r="B44" i="1"/>
  <c r="B45" i="1"/>
  <c r="B46" i="1"/>
  <c r="AE111" i="1"/>
  <c r="AA111" i="1"/>
  <c r="W111" i="1"/>
  <c r="S111" i="1"/>
  <c r="O111" i="1"/>
  <c r="K111" i="1"/>
  <c r="G111" i="1"/>
  <c r="C111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G132" i="1" s="1"/>
  <c r="E106" i="1"/>
  <c r="D106" i="1"/>
  <c r="C106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T131" i="1" s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Y130" i="1" s="1"/>
  <c r="C104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V129" i="1" s="1"/>
  <c r="D103" i="1"/>
  <c r="C103" i="1"/>
  <c r="B124" i="1"/>
  <c r="B123" i="1"/>
  <c r="B122" i="1"/>
  <c r="B121" i="1"/>
  <c r="B120" i="1"/>
  <c r="B119" i="1"/>
  <c r="B118" i="1"/>
  <c r="B117" i="1"/>
  <c r="B116" i="1"/>
  <c r="B115" i="1"/>
  <c r="B111" i="1"/>
  <c r="B110" i="1"/>
  <c r="B109" i="1"/>
  <c r="B108" i="1"/>
  <c r="B107" i="1"/>
  <c r="B106" i="1"/>
  <c r="B105" i="1"/>
  <c r="B104" i="1"/>
  <c r="B103" i="1"/>
  <c r="B102" i="1"/>
  <c r="B98" i="1"/>
  <c r="B97" i="1"/>
  <c r="B96" i="1"/>
  <c r="B95" i="1"/>
  <c r="B94" i="1"/>
  <c r="B93" i="1"/>
  <c r="B92" i="1"/>
  <c r="B91" i="1"/>
  <c r="B90" i="1"/>
  <c r="B89" i="1"/>
  <c r="B85" i="1"/>
  <c r="B84" i="1"/>
  <c r="B83" i="1"/>
  <c r="B82" i="1"/>
  <c r="B81" i="1"/>
  <c r="B80" i="1"/>
  <c r="B79" i="1"/>
  <c r="B78" i="1"/>
  <c r="B77" i="1"/>
  <c r="B76" i="1"/>
  <c r="B72" i="1"/>
  <c r="B71" i="1"/>
  <c r="B70" i="1"/>
  <c r="B69" i="1"/>
  <c r="B68" i="1"/>
  <c r="B67" i="1"/>
  <c r="B66" i="1"/>
  <c r="B65" i="1"/>
  <c r="B64" i="1"/>
  <c r="B63" i="1"/>
  <c r="B59" i="1"/>
  <c r="B58" i="1"/>
  <c r="B57" i="1"/>
  <c r="B148" i="1" s="1"/>
  <c r="B56" i="1"/>
  <c r="B55" i="1"/>
  <c r="B54" i="1"/>
  <c r="B132" i="1" s="1"/>
  <c r="B53" i="1"/>
  <c r="B144" i="1" s="1"/>
  <c r="B52" i="1"/>
  <c r="B143" i="1" s="1"/>
  <c r="B51" i="1"/>
  <c r="B50" i="1"/>
  <c r="B128" i="1" s="1"/>
  <c r="C115" i="1"/>
  <c r="C102" i="1"/>
  <c r="AE71" i="1"/>
  <c r="AG136" i="1" s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E70" i="1"/>
  <c r="AG135" i="1" s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E69" i="1"/>
  <c r="AG134" i="1" s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E68" i="1"/>
  <c r="AG133" i="1" s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E67" i="1"/>
  <c r="AG132" i="1" s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E66" i="1"/>
  <c r="AG131" i="1" s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E65" i="1"/>
  <c r="AG130" i="1" s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E64" i="1"/>
  <c r="AG129" i="1" s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C63" i="1"/>
  <c r="E50" i="1"/>
  <c r="F50" i="1" s="1"/>
  <c r="G50" i="1" s="1"/>
  <c r="H50" i="1" s="1"/>
  <c r="I50" i="1" s="1"/>
  <c r="J50" i="1" s="1"/>
  <c r="K50" i="1" s="1"/>
  <c r="L50" i="1" s="1"/>
  <c r="M50" i="1" s="1"/>
  <c r="N50" i="1" s="1"/>
  <c r="O50" i="1" s="1"/>
  <c r="P50" i="1" s="1"/>
  <c r="Q50" i="1" s="1"/>
  <c r="R50" i="1" s="1"/>
  <c r="S50" i="1" s="1"/>
  <c r="T50" i="1" s="1"/>
  <c r="U50" i="1" s="1"/>
  <c r="V50" i="1" s="1"/>
  <c r="W50" i="1" s="1"/>
  <c r="X50" i="1" s="1"/>
  <c r="Y50" i="1" s="1"/>
  <c r="Z50" i="1" s="1"/>
  <c r="AA50" i="1" s="1"/>
  <c r="AB50" i="1" s="1"/>
  <c r="AC50" i="1" s="1"/>
  <c r="AD50" i="1" s="1"/>
  <c r="AE50" i="1" s="1"/>
  <c r="D50" i="1"/>
  <c r="C17" i="2"/>
  <c r="C16" i="2"/>
  <c r="C14" i="2"/>
  <c r="C15" i="2" s="1"/>
  <c r="C11" i="2"/>
  <c r="C10" i="2"/>
  <c r="C9" i="2"/>
  <c r="C8" i="2"/>
  <c r="C7" i="2"/>
  <c r="C89" i="1"/>
  <c r="C120" i="1" s="1"/>
  <c r="C76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C37" i="1"/>
  <c r="AE33" i="1"/>
  <c r="AD33" i="1"/>
  <c r="AD111" i="1" s="1"/>
  <c r="AC33" i="1"/>
  <c r="AC111" i="1" s="1"/>
  <c r="AB33" i="1"/>
  <c r="AB111" i="1" s="1"/>
  <c r="AA33" i="1"/>
  <c r="Z33" i="1"/>
  <c r="Z111" i="1" s="1"/>
  <c r="Y33" i="1"/>
  <c r="Y111" i="1" s="1"/>
  <c r="X33" i="1"/>
  <c r="X111" i="1" s="1"/>
  <c r="W33" i="1"/>
  <c r="V33" i="1"/>
  <c r="V111" i="1" s="1"/>
  <c r="U33" i="1"/>
  <c r="U111" i="1" s="1"/>
  <c r="T33" i="1"/>
  <c r="T111" i="1" s="1"/>
  <c r="S33" i="1"/>
  <c r="R33" i="1"/>
  <c r="R111" i="1" s="1"/>
  <c r="Q33" i="1"/>
  <c r="Q111" i="1" s="1"/>
  <c r="P33" i="1"/>
  <c r="P111" i="1" s="1"/>
  <c r="O33" i="1"/>
  <c r="N33" i="1"/>
  <c r="N111" i="1" s="1"/>
  <c r="M33" i="1"/>
  <c r="M111" i="1" s="1"/>
  <c r="L33" i="1"/>
  <c r="L111" i="1" s="1"/>
  <c r="K33" i="1"/>
  <c r="J33" i="1"/>
  <c r="J111" i="1" s="1"/>
  <c r="I33" i="1"/>
  <c r="I111" i="1" s="1"/>
  <c r="H33" i="1"/>
  <c r="H111" i="1" s="1"/>
  <c r="G33" i="1"/>
  <c r="F33" i="1"/>
  <c r="F111" i="1" s="1"/>
  <c r="E33" i="1"/>
  <c r="E111" i="1" s="1"/>
  <c r="D33" i="1"/>
  <c r="D111" i="1" s="1"/>
  <c r="C33" i="1"/>
  <c r="D24" i="1"/>
  <c r="Y134" i="1" l="1"/>
  <c r="M134" i="1"/>
  <c r="E134" i="1"/>
  <c r="U134" i="1"/>
  <c r="Q134" i="1"/>
  <c r="AC134" i="1"/>
  <c r="I134" i="1"/>
  <c r="AA136" i="1"/>
  <c r="O136" i="1"/>
  <c r="AE136" i="1"/>
  <c r="K136" i="1"/>
  <c r="W136" i="1"/>
  <c r="S136" i="1"/>
  <c r="G136" i="1"/>
  <c r="J129" i="1"/>
  <c r="Z129" i="1"/>
  <c r="M130" i="1"/>
  <c r="AC130" i="1"/>
  <c r="P131" i="1"/>
  <c r="AB132" i="1"/>
  <c r="AB136" i="1"/>
  <c r="N129" i="1"/>
  <c r="AD129" i="1"/>
  <c r="Q130" i="1"/>
  <c r="D131" i="1"/>
  <c r="AC131" i="1"/>
  <c r="Y131" i="1"/>
  <c r="U131" i="1"/>
  <c r="Q131" i="1"/>
  <c r="M131" i="1"/>
  <c r="I131" i="1"/>
  <c r="E131" i="1"/>
  <c r="AE131" i="1"/>
  <c r="AA131" i="1"/>
  <c r="W131" i="1"/>
  <c r="S131" i="1"/>
  <c r="O131" i="1"/>
  <c r="K131" i="1"/>
  <c r="G131" i="1"/>
  <c r="C131" i="1"/>
  <c r="AD131" i="1"/>
  <c r="Z131" i="1"/>
  <c r="V131" i="1"/>
  <c r="R131" i="1"/>
  <c r="N131" i="1"/>
  <c r="J131" i="1"/>
  <c r="F131" i="1"/>
  <c r="AE132" i="1"/>
  <c r="S132" i="1"/>
  <c r="W132" i="1"/>
  <c r="AA132" i="1"/>
  <c r="O132" i="1"/>
  <c r="AC135" i="1"/>
  <c r="Y135" i="1"/>
  <c r="U135" i="1"/>
  <c r="Q135" i="1"/>
  <c r="M135" i="1"/>
  <c r="I135" i="1"/>
  <c r="E135" i="1"/>
  <c r="T135" i="1"/>
  <c r="H135" i="1"/>
  <c r="AE135" i="1"/>
  <c r="AA135" i="1"/>
  <c r="W135" i="1"/>
  <c r="S135" i="1"/>
  <c r="O135" i="1"/>
  <c r="K135" i="1"/>
  <c r="G135" i="1"/>
  <c r="C135" i="1"/>
  <c r="AB135" i="1"/>
  <c r="P135" i="1"/>
  <c r="D135" i="1"/>
  <c r="AD135" i="1"/>
  <c r="Z135" i="1"/>
  <c r="V135" i="1"/>
  <c r="R135" i="1"/>
  <c r="N135" i="1"/>
  <c r="J135" i="1"/>
  <c r="F135" i="1"/>
  <c r="X135" i="1"/>
  <c r="L135" i="1"/>
  <c r="AE129" i="1"/>
  <c r="AE133" i="1"/>
  <c r="AE137" i="1"/>
  <c r="R129" i="1"/>
  <c r="E130" i="1"/>
  <c r="U130" i="1"/>
  <c r="H131" i="1"/>
  <c r="X131" i="1"/>
  <c r="K132" i="1"/>
  <c r="V133" i="1"/>
  <c r="J133" i="1"/>
  <c r="AD133" i="1"/>
  <c r="R133" i="1"/>
  <c r="F133" i="1"/>
  <c r="Z133" i="1"/>
  <c r="N133" i="1"/>
  <c r="AD130" i="1"/>
  <c r="AD134" i="1"/>
  <c r="F129" i="1"/>
  <c r="I130" i="1"/>
  <c r="L131" i="1"/>
  <c r="AB131" i="1"/>
  <c r="D129" i="1"/>
  <c r="H129" i="1"/>
  <c r="L129" i="1"/>
  <c r="P129" i="1"/>
  <c r="T129" i="1"/>
  <c r="X129" i="1"/>
  <c r="AB129" i="1"/>
  <c r="C130" i="1"/>
  <c r="G130" i="1"/>
  <c r="K130" i="1"/>
  <c r="O130" i="1"/>
  <c r="S130" i="1"/>
  <c r="W130" i="1"/>
  <c r="AA130" i="1"/>
  <c r="AE130" i="1"/>
  <c r="E132" i="1"/>
  <c r="I132" i="1"/>
  <c r="M132" i="1"/>
  <c r="Q132" i="1"/>
  <c r="U132" i="1"/>
  <c r="Y132" i="1"/>
  <c r="AC132" i="1"/>
  <c r="D133" i="1"/>
  <c r="H133" i="1"/>
  <c r="L133" i="1"/>
  <c r="P133" i="1"/>
  <c r="T133" i="1"/>
  <c r="X133" i="1"/>
  <c r="AB133" i="1"/>
  <c r="C134" i="1"/>
  <c r="G134" i="1"/>
  <c r="K134" i="1"/>
  <c r="O134" i="1"/>
  <c r="S134" i="1"/>
  <c r="W134" i="1"/>
  <c r="AA134" i="1"/>
  <c r="AE134" i="1"/>
  <c r="E136" i="1"/>
  <c r="I136" i="1"/>
  <c r="M136" i="1"/>
  <c r="Q136" i="1"/>
  <c r="U136" i="1"/>
  <c r="Y136" i="1"/>
  <c r="AC136" i="1"/>
  <c r="T137" i="1"/>
  <c r="F72" i="1"/>
  <c r="F137" i="1" s="1"/>
  <c r="J72" i="1"/>
  <c r="J137" i="1" s="1"/>
  <c r="N72" i="1"/>
  <c r="N137" i="1" s="1"/>
  <c r="R72" i="1"/>
  <c r="R137" i="1" s="1"/>
  <c r="Z72" i="1"/>
  <c r="Z137" i="1" s="1"/>
  <c r="E129" i="1"/>
  <c r="I129" i="1"/>
  <c r="M129" i="1"/>
  <c r="Q129" i="1"/>
  <c r="U129" i="1"/>
  <c r="Y129" i="1"/>
  <c r="AC129" i="1"/>
  <c r="D130" i="1"/>
  <c r="H130" i="1"/>
  <c r="L130" i="1"/>
  <c r="P130" i="1"/>
  <c r="T130" i="1"/>
  <c r="X130" i="1"/>
  <c r="AB130" i="1"/>
  <c r="F132" i="1"/>
  <c r="J132" i="1"/>
  <c r="N132" i="1"/>
  <c r="R132" i="1"/>
  <c r="V132" i="1"/>
  <c r="Z132" i="1"/>
  <c r="AD132" i="1"/>
  <c r="E133" i="1"/>
  <c r="I133" i="1"/>
  <c r="M133" i="1"/>
  <c r="Q133" i="1"/>
  <c r="U133" i="1"/>
  <c r="Y133" i="1"/>
  <c r="AC133" i="1"/>
  <c r="D134" i="1"/>
  <c r="H134" i="1"/>
  <c r="L134" i="1"/>
  <c r="P134" i="1"/>
  <c r="T134" i="1"/>
  <c r="X134" i="1"/>
  <c r="AB134" i="1"/>
  <c r="F136" i="1"/>
  <c r="J136" i="1"/>
  <c r="N136" i="1"/>
  <c r="R136" i="1"/>
  <c r="V136" i="1"/>
  <c r="Z136" i="1"/>
  <c r="AD136" i="1"/>
  <c r="M137" i="1"/>
  <c r="AC137" i="1"/>
  <c r="C129" i="1"/>
  <c r="G129" i="1"/>
  <c r="K129" i="1"/>
  <c r="O129" i="1"/>
  <c r="S129" i="1"/>
  <c r="W129" i="1"/>
  <c r="AA129" i="1"/>
  <c r="F130" i="1"/>
  <c r="J130" i="1"/>
  <c r="N130" i="1"/>
  <c r="R130" i="1"/>
  <c r="V130" i="1"/>
  <c r="Z130" i="1"/>
  <c r="D132" i="1"/>
  <c r="H132" i="1"/>
  <c r="L132" i="1"/>
  <c r="P132" i="1"/>
  <c r="T132" i="1"/>
  <c r="X132" i="1"/>
  <c r="C133" i="1"/>
  <c r="C146" i="1" s="1"/>
  <c r="G133" i="1"/>
  <c r="K133" i="1"/>
  <c r="O133" i="1"/>
  <c r="S133" i="1"/>
  <c r="W133" i="1"/>
  <c r="AA133" i="1"/>
  <c r="F134" i="1"/>
  <c r="J134" i="1"/>
  <c r="N134" i="1"/>
  <c r="R134" i="1"/>
  <c r="V134" i="1"/>
  <c r="Z134" i="1"/>
  <c r="D136" i="1"/>
  <c r="H136" i="1"/>
  <c r="L136" i="1"/>
  <c r="P136" i="1"/>
  <c r="T136" i="1"/>
  <c r="X136" i="1"/>
  <c r="G137" i="1"/>
  <c r="C143" i="1"/>
  <c r="C147" i="1"/>
  <c r="D102" i="1"/>
  <c r="D141" i="1"/>
  <c r="D115" i="1"/>
  <c r="D128" i="1"/>
  <c r="C148" i="1"/>
  <c r="C95" i="1"/>
  <c r="C72" i="1"/>
  <c r="C137" i="1" s="1"/>
  <c r="G72" i="1"/>
  <c r="V72" i="1"/>
  <c r="V137" i="1" s="1"/>
  <c r="AD72" i="1"/>
  <c r="AD137" i="1" s="1"/>
  <c r="B129" i="1"/>
  <c r="B142" i="1"/>
  <c r="B133" i="1"/>
  <c r="B146" i="1"/>
  <c r="B150" i="1"/>
  <c r="B137" i="1"/>
  <c r="B135" i="1"/>
  <c r="B145" i="1"/>
  <c r="B149" i="1"/>
  <c r="B136" i="1"/>
  <c r="C144" i="1"/>
  <c r="D144" i="1"/>
  <c r="C145" i="1"/>
  <c r="C149" i="1"/>
  <c r="D72" i="1"/>
  <c r="D137" i="1" s="1"/>
  <c r="H72" i="1"/>
  <c r="H137" i="1" s="1"/>
  <c r="L72" i="1"/>
  <c r="L137" i="1" s="1"/>
  <c r="T72" i="1"/>
  <c r="AB72" i="1"/>
  <c r="AB137" i="1" s="1"/>
  <c r="B130" i="1"/>
  <c r="B141" i="1"/>
  <c r="C46" i="1"/>
  <c r="C142" i="1"/>
  <c r="G46" i="1"/>
  <c r="K46" i="1"/>
  <c r="O46" i="1"/>
  <c r="S46" i="1"/>
  <c r="W46" i="1"/>
  <c r="AA46" i="1"/>
  <c r="AE46" i="1"/>
  <c r="M46" i="1"/>
  <c r="D145" i="1"/>
  <c r="C116" i="1"/>
  <c r="E72" i="1"/>
  <c r="E137" i="1" s="1"/>
  <c r="I72" i="1"/>
  <c r="I137" i="1" s="1"/>
  <c r="M72" i="1"/>
  <c r="Q72" i="1"/>
  <c r="Q137" i="1" s="1"/>
  <c r="U72" i="1"/>
  <c r="U137" i="1" s="1"/>
  <c r="Y72" i="1"/>
  <c r="Y137" i="1" s="1"/>
  <c r="AC72" i="1"/>
  <c r="P72" i="1"/>
  <c r="P137" i="1" s="1"/>
  <c r="X72" i="1"/>
  <c r="X137" i="1" s="1"/>
  <c r="B131" i="1"/>
  <c r="D46" i="1"/>
  <c r="H46" i="1"/>
  <c r="AC46" i="1"/>
  <c r="C98" i="1"/>
  <c r="C123" i="1"/>
  <c r="C119" i="1"/>
  <c r="C122" i="1"/>
  <c r="C118" i="1"/>
  <c r="C121" i="1"/>
  <c r="C117" i="1"/>
  <c r="D63" i="1"/>
  <c r="K72" i="1"/>
  <c r="K137" i="1" s="1"/>
  <c r="O72" i="1"/>
  <c r="O137" i="1" s="1"/>
  <c r="S72" i="1"/>
  <c r="S137" i="1" s="1"/>
  <c r="W72" i="1"/>
  <c r="W137" i="1" s="1"/>
  <c r="AA72" i="1"/>
  <c r="AA137" i="1" s="1"/>
  <c r="AE72" i="1"/>
  <c r="AG137" i="1" s="1"/>
  <c r="C124" i="1"/>
  <c r="F46" i="1"/>
  <c r="J46" i="1"/>
  <c r="N46" i="1"/>
  <c r="R46" i="1"/>
  <c r="V46" i="1"/>
  <c r="Z46" i="1"/>
  <c r="AD46" i="1"/>
  <c r="C91" i="1"/>
  <c r="D18" i="2"/>
  <c r="E18" i="2"/>
  <c r="J18" i="2"/>
  <c r="I18" i="2"/>
  <c r="F18" i="2"/>
  <c r="K18" i="2"/>
  <c r="G18" i="2"/>
  <c r="L18" i="2"/>
  <c r="E46" i="1"/>
  <c r="Y46" i="1"/>
  <c r="I46" i="1"/>
  <c r="Q46" i="1"/>
  <c r="U46" i="1"/>
  <c r="D37" i="1"/>
  <c r="E24" i="1"/>
  <c r="L46" i="1"/>
  <c r="P46" i="1"/>
  <c r="T46" i="1"/>
  <c r="X46" i="1"/>
  <c r="AB46" i="1"/>
  <c r="D89" i="1"/>
  <c r="D142" i="1" s="1"/>
  <c r="D76" i="1"/>
  <c r="C92" i="1"/>
  <c r="C96" i="1"/>
  <c r="C93" i="1"/>
  <c r="C97" i="1"/>
  <c r="C90" i="1"/>
  <c r="C94" i="1"/>
  <c r="C150" i="1" l="1"/>
  <c r="D150" i="1"/>
  <c r="D143" i="1"/>
  <c r="D146" i="1"/>
  <c r="D149" i="1"/>
  <c r="D147" i="1"/>
  <c r="E141" i="1"/>
  <c r="E128" i="1"/>
  <c r="D148" i="1"/>
  <c r="D122" i="1"/>
  <c r="D118" i="1"/>
  <c r="D121" i="1"/>
  <c r="D117" i="1"/>
  <c r="D124" i="1"/>
  <c r="D120" i="1"/>
  <c r="D116" i="1"/>
  <c r="D123" i="1"/>
  <c r="D119" i="1"/>
  <c r="E115" i="1"/>
  <c r="E63" i="1"/>
  <c r="E102" i="1"/>
  <c r="D97" i="1"/>
  <c r="D93" i="1"/>
  <c r="D96" i="1"/>
  <c r="D92" i="1"/>
  <c r="D95" i="1"/>
  <c r="D91" i="1"/>
  <c r="D90" i="1"/>
  <c r="D94" i="1"/>
  <c r="D98" i="1"/>
  <c r="E76" i="1"/>
  <c r="F24" i="1"/>
  <c r="E89" i="1"/>
  <c r="E143" i="1" s="1"/>
  <c r="E37" i="1"/>
  <c r="E147" i="1" l="1"/>
  <c r="F128" i="1"/>
  <c r="F141" i="1"/>
  <c r="E149" i="1"/>
  <c r="E145" i="1"/>
  <c r="E144" i="1"/>
  <c r="E148" i="1"/>
  <c r="E142" i="1"/>
  <c r="E146" i="1"/>
  <c r="E150" i="1"/>
  <c r="E121" i="1"/>
  <c r="E117" i="1"/>
  <c r="E124" i="1"/>
  <c r="E120" i="1"/>
  <c r="E123" i="1"/>
  <c r="E119" i="1"/>
  <c r="E118" i="1"/>
  <c r="E116" i="1"/>
  <c r="E122" i="1"/>
  <c r="F102" i="1"/>
  <c r="F63" i="1"/>
  <c r="F115" i="1"/>
  <c r="F76" i="1"/>
  <c r="F89" i="1"/>
  <c r="G24" i="1"/>
  <c r="F37" i="1"/>
  <c r="E96" i="1"/>
  <c r="E92" i="1"/>
  <c r="E95" i="1"/>
  <c r="E91" i="1"/>
  <c r="E98" i="1"/>
  <c r="E94" i="1"/>
  <c r="E90" i="1"/>
  <c r="E97" i="1"/>
  <c r="E93" i="1"/>
  <c r="G141" i="1" l="1"/>
  <c r="G128" i="1"/>
  <c r="F145" i="1"/>
  <c r="F147" i="1"/>
  <c r="F143" i="1"/>
  <c r="F148" i="1"/>
  <c r="F149" i="1"/>
  <c r="F144" i="1"/>
  <c r="F142" i="1"/>
  <c r="F146" i="1"/>
  <c r="F150" i="1"/>
  <c r="G115" i="1"/>
  <c r="G102" i="1"/>
  <c r="G63" i="1"/>
  <c r="F124" i="1"/>
  <c r="F120" i="1"/>
  <c r="F116" i="1"/>
  <c r="F123" i="1"/>
  <c r="F119" i="1"/>
  <c r="F122" i="1"/>
  <c r="F118" i="1"/>
  <c r="F121" i="1"/>
  <c r="F117" i="1"/>
  <c r="G89" i="1"/>
  <c r="G76" i="1"/>
  <c r="G37" i="1"/>
  <c r="H24" i="1"/>
  <c r="F95" i="1"/>
  <c r="F91" i="1"/>
  <c r="F98" i="1"/>
  <c r="F94" i="1"/>
  <c r="F90" i="1"/>
  <c r="F97" i="1"/>
  <c r="F93" i="1"/>
  <c r="F96" i="1"/>
  <c r="F92" i="1"/>
  <c r="G148" i="1" l="1"/>
  <c r="G143" i="1"/>
  <c r="G146" i="1"/>
  <c r="G147" i="1"/>
  <c r="G144" i="1"/>
  <c r="G149" i="1"/>
  <c r="G142" i="1"/>
  <c r="G145" i="1"/>
  <c r="G150" i="1"/>
  <c r="H141" i="1"/>
  <c r="H128" i="1"/>
  <c r="H102" i="1"/>
  <c r="H115" i="1"/>
  <c r="H63" i="1"/>
  <c r="G123" i="1"/>
  <c r="G119" i="1"/>
  <c r="G122" i="1"/>
  <c r="G118" i="1"/>
  <c r="G121" i="1"/>
  <c r="G117" i="1"/>
  <c r="G124" i="1"/>
  <c r="G120" i="1"/>
  <c r="G116" i="1"/>
  <c r="H89" i="1"/>
  <c r="H76" i="1"/>
  <c r="H37" i="1"/>
  <c r="I24" i="1"/>
  <c r="G98" i="1"/>
  <c r="G94" i="1"/>
  <c r="G90" i="1"/>
  <c r="G97" i="1"/>
  <c r="G93" i="1"/>
  <c r="G96" i="1"/>
  <c r="G92" i="1"/>
  <c r="G91" i="1"/>
  <c r="G95" i="1"/>
  <c r="I141" i="1" l="1"/>
  <c r="I128" i="1"/>
  <c r="H146" i="1"/>
  <c r="H143" i="1"/>
  <c r="H145" i="1"/>
  <c r="H142" i="1"/>
  <c r="H149" i="1"/>
  <c r="H147" i="1"/>
  <c r="H144" i="1"/>
  <c r="H148" i="1"/>
  <c r="H150" i="1"/>
  <c r="I115" i="1"/>
  <c r="I102" i="1"/>
  <c r="I63" i="1"/>
  <c r="H122" i="1"/>
  <c r="H118" i="1"/>
  <c r="H121" i="1"/>
  <c r="H117" i="1"/>
  <c r="H124" i="1"/>
  <c r="H120" i="1"/>
  <c r="H116" i="1"/>
  <c r="H119" i="1"/>
  <c r="H123" i="1"/>
  <c r="I76" i="1"/>
  <c r="J24" i="1"/>
  <c r="I89" i="1"/>
  <c r="I37" i="1"/>
  <c r="H97" i="1"/>
  <c r="H93" i="1"/>
  <c r="H96" i="1"/>
  <c r="H92" i="1"/>
  <c r="H95" i="1"/>
  <c r="H91" i="1"/>
  <c r="H98" i="1"/>
  <c r="H90" i="1"/>
  <c r="H94" i="1"/>
  <c r="I146" i="1" l="1"/>
  <c r="I145" i="1"/>
  <c r="I144" i="1"/>
  <c r="I142" i="1"/>
  <c r="I149" i="1"/>
  <c r="I148" i="1"/>
  <c r="I150" i="1"/>
  <c r="I147" i="1"/>
  <c r="I143" i="1"/>
  <c r="J128" i="1"/>
  <c r="J141" i="1"/>
  <c r="I121" i="1"/>
  <c r="I117" i="1"/>
  <c r="I124" i="1"/>
  <c r="I120" i="1"/>
  <c r="I123" i="1"/>
  <c r="I119" i="1"/>
  <c r="I122" i="1"/>
  <c r="I116" i="1"/>
  <c r="I118" i="1"/>
  <c r="J102" i="1"/>
  <c r="J115" i="1"/>
  <c r="J63" i="1"/>
  <c r="I96" i="1"/>
  <c r="I92" i="1"/>
  <c r="I95" i="1"/>
  <c r="I91" i="1"/>
  <c r="I98" i="1"/>
  <c r="I94" i="1"/>
  <c r="I90" i="1"/>
  <c r="I97" i="1"/>
  <c r="I93" i="1"/>
  <c r="J76" i="1"/>
  <c r="J89" i="1"/>
  <c r="K24" i="1"/>
  <c r="J37" i="1"/>
  <c r="K128" i="1" l="1"/>
  <c r="K141" i="1"/>
  <c r="J143" i="1"/>
  <c r="J149" i="1"/>
  <c r="J145" i="1"/>
  <c r="J147" i="1"/>
  <c r="J148" i="1"/>
  <c r="J144" i="1"/>
  <c r="J142" i="1"/>
  <c r="J150" i="1"/>
  <c r="J146" i="1"/>
  <c r="K115" i="1"/>
  <c r="K63" i="1"/>
  <c r="K102" i="1"/>
  <c r="J124" i="1"/>
  <c r="J120" i="1"/>
  <c r="J116" i="1"/>
  <c r="J123" i="1"/>
  <c r="J119" i="1"/>
  <c r="J122" i="1"/>
  <c r="J118" i="1"/>
  <c r="J121" i="1"/>
  <c r="J117" i="1"/>
  <c r="K89" i="1"/>
  <c r="K37" i="1"/>
  <c r="K76" i="1"/>
  <c r="L24" i="1"/>
  <c r="J95" i="1"/>
  <c r="J91" i="1"/>
  <c r="J98" i="1"/>
  <c r="J94" i="1"/>
  <c r="J90" i="1"/>
  <c r="J97" i="1"/>
  <c r="J93" i="1"/>
  <c r="J92" i="1"/>
  <c r="J96" i="1"/>
  <c r="L128" i="1" l="1"/>
  <c r="L141" i="1"/>
  <c r="K143" i="1"/>
  <c r="K144" i="1"/>
  <c r="K146" i="1"/>
  <c r="K147" i="1"/>
  <c r="K148" i="1"/>
  <c r="K149" i="1"/>
  <c r="K150" i="1"/>
  <c r="K142" i="1"/>
  <c r="K145" i="1"/>
  <c r="K123" i="1"/>
  <c r="K119" i="1"/>
  <c r="K122" i="1"/>
  <c r="K118" i="1"/>
  <c r="K121" i="1"/>
  <c r="K117" i="1"/>
  <c r="K120" i="1"/>
  <c r="K116" i="1"/>
  <c r="K124" i="1"/>
  <c r="L102" i="1"/>
  <c r="L63" i="1"/>
  <c r="L115" i="1"/>
  <c r="L89" i="1"/>
  <c r="L76" i="1"/>
  <c r="L37" i="1"/>
  <c r="M24" i="1"/>
  <c r="K98" i="1"/>
  <c r="K94" i="1"/>
  <c r="K90" i="1"/>
  <c r="K97" i="1"/>
  <c r="K93" i="1"/>
  <c r="K96" i="1"/>
  <c r="K92" i="1"/>
  <c r="K91" i="1"/>
  <c r="K95" i="1"/>
  <c r="L143" i="1" l="1"/>
  <c r="L147" i="1"/>
  <c r="L142" i="1"/>
  <c r="L145" i="1"/>
  <c r="L149" i="1"/>
  <c r="L146" i="1"/>
  <c r="L144" i="1"/>
  <c r="L150" i="1"/>
  <c r="L148" i="1"/>
  <c r="M141" i="1"/>
  <c r="M128" i="1"/>
  <c r="M115" i="1"/>
  <c r="M63" i="1"/>
  <c r="M102" i="1"/>
  <c r="L122" i="1"/>
  <c r="L118" i="1"/>
  <c r="L121" i="1"/>
  <c r="L117" i="1"/>
  <c r="L124" i="1"/>
  <c r="L120" i="1"/>
  <c r="L116" i="1"/>
  <c r="L123" i="1"/>
  <c r="L119" i="1"/>
  <c r="L97" i="1"/>
  <c r="L93" i="1"/>
  <c r="L96" i="1"/>
  <c r="L92" i="1"/>
  <c r="L95" i="1"/>
  <c r="L91" i="1"/>
  <c r="L98" i="1"/>
  <c r="L94" i="1"/>
  <c r="L90" i="1"/>
  <c r="M76" i="1"/>
  <c r="M89" i="1"/>
  <c r="N24" i="1"/>
  <c r="M37" i="1"/>
  <c r="N141" i="1" l="1"/>
  <c r="N128" i="1"/>
  <c r="M149" i="1"/>
  <c r="M142" i="1"/>
  <c r="M148" i="1"/>
  <c r="M145" i="1"/>
  <c r="M146" i="1"/>
  <c r="M147" i="1"/>
  <c r="M144" i="1"/>
  <c r="M143" i="1"/>
  <c r="M150" i="1"/>
  <c r="N102" i="1"/>
  <c r="N115" i="1"/>
  <c r="N63" i="1"/>
  <c r="M121" i="1"/>
  <c r="M117" i="1"/>
  <c r="M124" i="1"/>
  <c r="M120" i="1"/>
  <c r="M123" i="1"/>
  <c r="M119" i="1"/>
  <c r="M116" i="1"/>
  <c r="M122" i="1"/>
  <c r="M118" i="1"/>
  <c r="N76" i="1"/>
  <c r="N89" i="1"/>
  <c r="O24" i="1"/>
  <c r="N37" i="1"/>
  <c r="M96" i="1"/>
  <c r="M92" i="1"/>
  <c r="M95" i="1"/>
  <c r="M91" i="1"/>
  <c r="M98" i="1"/>
  <c r="M94" i="1"/>
  <c r="M90" i="1"/>
  <c r="M93" i="1"/>
  <c r="M97" i="1"/>
  <c r="O128" i="1" l="1"/>
  <c r="O141" i="1"/>
  <c r="N145" i="1"/>
  <c r="N144" i="1"/>
  <c r="N143" i="1"/>
  <c r="N149" i="1"/>
  <c r="N148" i="1"/>
  <c r="N147" i="1"/>
  <c r="N150" i="1"/>
  <c r="N146" i="1"/>
  <c r="N142" i="1"/>
  <c r="N124" i="1"/>
  <c r="N120" i="1"/>
  <c r="N116" i="1"/>
  <c r="N123" i="1"/>
  <c r="N119" i="1"/>
  <c r="N122" i="1"/>
  <c r="N118" i="1"/>
  <c r="N121" i="1"/>
  <c r="N117" i="1"/>
  <c r="O115" i="1"/>
  <c r="O102" i="1"/>
  <c r="O63" i="1"/>
  <c r="O89" i="1"/>
  <c r="O37" i="1"/>
  <c r="P24" i="1"/>
  <c r="O76" i="1"/>
  <c r="N95" i="1"/>
  <c r="N91" i="1"/>
  <c r="N98" i="1"/>
  <c r="N94" i="1"/>
  <c r="N90" i="1"/>
  <c r="N97" i="1"/>
  <c r="N93" i="1"/>
  <c r="N92" i="1"/>
  <c r="N96" i="1"/>
  <c r="O144" i="1" l="1"/>
  <c r="O147" i="1"/>
  <c r="O146" i="1"/>
  <c r="O143" i="1"/>
  <c r="O148" i="1"/>
  <c r="O142" i="1"/>
  <c r="O149" i="1"/>
  <c r="O145" i="1"/>
  <c r="O150" i="1"/>
  <c r="P128" i="1"/>
  <c r="P141" i="1"/>
  <c r="P102" i="1"/>
  <c r="P115" i="1"/>
  <c r="P63" i="1"/>
  <c r="O123" i="1"/>
  <c r="O119" i="1"/>
  <c r="O122" i="1"/>
  <c r="O118" i="1"/>
  <c r="O121" i="1"/>
  <c r="O117" i="1"/>
  <c r="O124" i="1"/>
  <c r="O120" i="1"/>
  <c r="O116" i="1"/>
  <c r="P89" i="1"/>
  <c r="P76" i="1"/>
  <c r="P37" i="1"/>
  <c r="Q24" i="1"/>
  <c r="O98" i="1"/>
  <c r="O94" i="1"/>
  <c r="O90" i="1"/>
  <c r="O97" i="1"/>
  <c r="O93" i="1"/>
  <c r="O96" i="1"/>
  <c r="O92" i="1"/>
  <c r="O95" i="1"/>
  <c r="O91" i="1"/>
  <c r="Q141" i="1" l="1"/>
  <c r="Q128" i="1"/>
  <c r="P149" i="1"/>
  <c r="P145" i="1"/>
  <c r="P147" i="1"/>
  <c r="P146" i="1"/>
  <c r="P142" i="1"/>
  <c r="P143" i="1"/>
  <c r="P144" i="1"/>
  <c r="P150" i="1"/>
  <c r="P148" i="1"/>
  <c r="Q115" i="1"/>
  <c r="Q102" i="1"/>
  <c r="Q63" i="1"/>
  <c r="P122" i="1"/>
  <c r="P118" i="1"/>
  <c r="P121" i="1"/>
  <c r="P117" i="1"/>
  <c r="P124" i="1"/>
  <c r="P120" i="1"/>
  <c r="P116" i="1"/>
  <c r="P123" i="1"/>
  <c r="P119" i="1"/>
  <c r="Q76" i="1"/>
  <c r="Q89" i="1"/>
  <c r="R24" i="1"/>
  <c r="Q37" i="1"/>
  <c r="P97" i="1"/>
  <c r="P93" i="1"/>
  <c r="P96" i="1"/>
  <c r="P92" i="1"/>
  <c r="P95" i="1"/>
  <c r="P91" i="1"/>
  <c r="P94" i="1"/>
  <c r="P90" i="1"/>
  <c r="P98" i="1"/>
  <c r="R141" i="1" l="1"/>
  <c r="R128" i="1"/>
  <c r="Q145" i="1"/>
  <c r="Q148" i="1"/>
  <c r="Q146" i="1"/>
  <c r="Q142" i="1"/>
  <c r="Q149" i="1"/>
  <c r="Q144" i="1"/>
  <c r="Q143" i="1"/>
  <c r="Q150" i="1"/>
  <c r="Q147" i="1"/>
  <c r="Q121" i="1"/>
  <c r="Q117" i="1"/>
  <c r="Q124" i="1"/>
  <c r="Q120" i="1"/>
  <c r="Q123" i="1"/>
  <c r="Q119" i="1"/>
  <c r="Q122" i="1"/>
  <c r="Q118" i="1"/>
  <c r="Q116" i="1"/>
  <c r="R102" i="1"/>
  <c r="R115" i="1"/>
  <c r="R63" i="1"/>
  <c r="R76" i="1"/>
  <c r="R89" i="1"/>
  <c r="S24" i="1"/>
  <c r="R37" i="1"/>
  <c r="Q96" i="1"/>
  <c r="Q92" i="1"/>
  <c r="Q95" i="1"/>
  <c r="Q91" i="1"/>
  <c r="Q98" i="1"/>
  <c r="Q94" i="1"/>
  <c r="Q90" i="1"/>
  <c r="Q93" i="1"/>
  <c r="Q97" i="1"/>
  <c r="S128" i="1" l="1"/>
  <c r="S141" i="1"/>
  <c r="R147" i="1"/>
  <c r="R148" i="1"/>
  <c r="R143" i="1"/>
  <c r="R145" i="1"/>
  <c r="R144" i="1"/>
  <c r="R149" i="1"/>
  <c r="R146" i="1"/>
  <c r="R142" i="1"/>
  <c r="R150" i="1"/>
  <c r="S115" i="1"/>
  <c r="S63" i="1"/>
  <c r="S102" i="1"/>
  <c r="R124" i="1"/>
  <c r="R120" i="1"/>
  <c r="R116" i="1"/>
  <c r="R123" i="1"/>
  <c r="R119" i="1"/>
  <c r="R122" i="1"/>
  <c r="R118" i="1"/>
  <c r="R117" i="1"/>
  <c r="R121" i="1"/>
  <c r="S89" i="1"/>
  <c r="S37" i="1"/>
  <c r="T24" i="1"/>
  <c r="S76" i="1"/>
  <c r="R95" i="1"/>
  <c r="R91" i="1"/>
  <c r="R98" i="1"/>
  <c r="R94" i="1"/>
  <c r="R90" i="1"/>
  <c r="R97" i="1"/>
  <c r="R93" i="1"/>
  <c r="R96" i="1"/>
  <c r="R92" i="1"/>
  <c r="S146" i="1" l="1"/>
  <c r="S148" i="1"/>
  <c r="S144" i="1"/>
  <c r="S143" i="1"/>
  <c r="S147" i="1"/>
  <c r="S142" i="1"/>
  <c r="S145" i="1"/>
  <c r="S150" i="1"/>
  <c r="S149" i="1"/>
  <c r="T128" i="1"/>
  <c r="T141" i="1"/>
  <c r="T102" i="1"/>
  <c r="T63" i="1"/>
  <c r="T115" i="1"/>
  <c r="S123" i="1"/>
  <c r="S119" i="1"/>
  <c r="S122" i="1"/>
  <c r="S118" i="1"/>
  <c r="S121" i="1"/>
  <c r="S117" i="1"/>
  <c r="S124" i="1"/>
  <c r="S116" i="1"/>
  <c r="S120" i="1"/>
  <c r="T89" i="1"/>
  <c r="T76" i="1"/>
  <c r="T37" i="1"/>
  <c r="U24" i="1"/>
  <c r="S98" i="1"/>
  <c r="S94" i="1"/>
  <c r="S90" i="1"/>
  <c r="S97" i="1"/>
  <c r="S93" i="1"/>
  <c r="S96" i="1"/>
  <c r="S92" i="1"/>
  <c r="S95" i="1"/>
  <c r="S91" i="1"/>
  <c r="U141" i="1" l="1"/>
  <c r="U128" i="1"/>
  <c r="T147" i="1"/>
  <c r="T146" i="1"/>
  <c r="T143" i="1"/>
  <c r="T149" i="1"/>
  <c r="T142" i="1"/>
  <c r="T145" i="1"/>
  <c r="T150" i="1"/>
  <c r="T148" i="1"/>
  <c r="T144" i="1"/>
  <c r="T122" i="1"/>
  <c r="T118" i="1"/>
  <c r="T121" i="1"/>
  <c r="T117" i="1"/>
  <c r="T124" i="1"/>
  <c r="T120" i="1"/>
  <c r="T116" i="1"/>
  <c r="T123" i="1"/>
  <c r="T119" i="1"/>
  <c r="U115" i="1"/>
  <c r="U63" i="1"/>
  <c r="U102" i="1"/>
  <c r="U76" i="1"/>
  <c r="U89" i="1"/>
  <c r="V24" i="1"/>
  <c r="U37" i="1"/>
  <c r="T97" i="1"/>
  <c r="T93" i="1"/>
  <c r="T96" i="1"/>
  <c r="T92" i="1"/>
  <c r="T95" i="1"/>
  <c r="T91" i="1"/>
  <c r="T90" i="1"/>
  <c r="T94" i="1"/>
  <c r="T98" i="1"/>
  <c r="V141" i="1" l="1"/>
  <c r="V128" i="1"/>
  <c r="U145" i="1"/>
  <c r="U144" i="1"/>
  <c r="U148" i="1"/>
  <c r="U142" i="1"/>
  <c r="U149" i="1"/>
  <c r="U146" i="1"/>
  <c r="U143" i="1"/>
  <c r="U147" i="1"/>
  <c r="U150" i="1"/>
  <c r="V102" i="1"/>
  <c r="V63" i="1"/>
  <c r="V115" i="1"/>
  <c r="U121" i="1"/>
  <c r="U117" i="1"/>
  <c r="U124" i="1"/>
  <c r="U120" i="1"/>
  <c r="U123" i="1"/>
  <c r="U119" i="1"/>
  <c r="U118" i="1"/>
  <c r="U116" i="1"/>
  <c r="U122" i="1"/>
  <c r="V76" i="1"/>
  <c r="V89" i="1"/>
  <c r="W24" i="1"/>
  <c r="V37" i="1"/>
  <c r="U96" i="1"/>
  <c r="U92" i="1"/>
  <c r="U95" i="1"/>
  <c r="U91" i="1"/>
  <c r="U98" i="1"/>
  <c r="U94" i="1"/>
  <c r="U90" i="1"/>
  <c r="U97" i="1"/>
  <c r="U93" i="1"/>
  <c r="W128" i="1" l="1"/>
  <c r="W141" i="1"/>
  <c r="V145" i="1"/>
  <c r="V148" i="1"/>
  <c r="V149" i="1"/>
  <c r="V147" i="1"/>
  <c r="V143" i="1"/>
  <c r="V144" i="1"/>
  <c r="V146" i="1"/>
  <c r="V150" i="1"/>
  <c r="V142" i="1"/>
  <c r="W115" i="1"/>
  <c r="W102" i="1"/>
  <c r="W63" i="1"/>
  <c r="V124" i="1"/>
  <c r="V120" i="1"/>
  <c r="V116" i="1"/>
  <c r="V123" i="1"/>
  <c r="V119" i="1"/>
  <c r="V122" i="1"/>
  <c r="V118" i="1"/>
  <c r="V121" i="1"/>
  <c r="V117" i="1"/>
  <c r="W89" i="1"/>
  <c r="W76" i="1"/>
  <c r="W37" i="1"/>
  <c r="X24" i="1"/>
  <c r="V95" i="1"/>
  <c r="V91" i="1"/>
  <c r="V98" i="1"/>
  <c r="V94" i="1"/>
  <c r="V90" i="1"/>
  <c r="V97" i="1"/>
  <c r="V93" i="1"/>
  <c r="V96" i="1"/>
  <c r="V92" i="1"/>
  <c r="X128" i="1" l="1"/>
  <c r="X141" i="1"/>
  <c r="W148" i="1"/>
  <c r="W146" i="1"/>
  <c r="W143" i="1"/>
  <c r="W147" i="1"/>
  <c r="W144" i="1"/>
  <c r="W142" i="1"/>
  <c r="W149" i="1"/>
  <c r="W145" i="1"/>
  <c r="W150" i="1"/>
  <c r="X102" i="1"/>
  <c r="X115" i="1"/>
  <c r="X63" i="1"/>
  <c r="W123" i="1"/>
  <c r="W119" i="1"/>
  <c r="W122" i="1"/>
  <c r="W118" i="1"/>
  <c r="W121" i="1"/>
  <c r="W117" i="1"/>
  <c r="W124" i="1"/>
  <c r="W120" i="1"/>
  <c r="W116" i="1"/>
  <c r="X89" i="1"/>
  <c r="X76" i="1"/>
  <c r="Y24" i="1"/>
  <c r="X37" i="1"/>
  <c r="W98" i="1"/>
  <c r="W94" i="1"/>
  <c r="W90" i="1"/>
  <c r="W97" i="1"/>
  <c r="W93" i="1"/>
  <c r="W96" i="1"/>
  <c r="W92" i="1"/>
  <c r="W91" i="1"/>
  <c r="W95" i="1"/>
  <c r="Y141" i="1" l="1"/>
  <c r="Y128" i="1"/>
  <c r="X146" i="1"/>
  <c r="X145" i="1"/>
  <c r="X149" i="1"/>
  <c r="X147" i="1"/>
  <c r="X142" i="1"/>
  <c r="X143" i="1"/>
  <c r="X148" i="1"/>
  <c r="X150" i="1"/>
  <c r="X144" i="1"/>
  <c r="Y115" i="1"/>
  <c r="Y102" i="1"/>
  <c r="Y63" i="1"/>
  <c r="X122" i="1"/>
  <c r="X118" i="1"/>
  <c r="X121" i="1"/>
  <c r="X117" i="1"/>
  <c r="X124" i="1"/>
  <c r="X120" i="1"/>
  <c r="X116" i="1"/>
  <c r="X119" i="1"/>
  <c r="X123" i="1"/>
  <c r="Y76" i="1"/>
  <c r="Z24" i="1"/>
  <c r="Y89" i="1"/>
  <c r="Y37" i="1"/>
  <c r="X97" i="1"/>
  <c r="X93" i="1"/>
  <c r="X96" i="1"/>
  <c r="X92" i="1"/>
  <c r="X95" i="1"/>
  <c r="X91" i="1"/>
  <c r="X90" i="1"/>
  <c r="X98" i="1"/>
  <c r="X94" i="1"/>
  <c r="Y146" i="1" l="1"/>
  <c r="Y148" i="1"/>
  <c r="Y149" i="1"/>
  <c r="Y142" i="1"/>
  <c r="Y144" i="1"/>
  <c r="Y145" i="1"/>
  <c r="Y150" i="1"/>
  <c r="Y143" i="1"/>
  <c r="Y147" i="1"/>
  <c r="Z128" i="1"/>
  <c r="Z141" i="1"/>
  <c r="Y121" i="1"/>
  <c r="Y117" i="1"/>
  <c r="Y124" i="1"/>
  <c r="Y120" i="1"/>
  <c r="Y123" i="1"/>
  <c r="Y119" i="1"/>
  <c r="Y122" i="1"/>
  <c r="Y116" i="1"/>
  <c r="Y118" i="1"/>
  <c r="Z102" i="1"/>
  <c r="Z115" i="1"/>
  <c r="Z63" i="1"/>
  <c r="Z76" i="1"/>
  <c r="Z89" i="1"/>
  <c r="AA24" i="1"/>
  <c r="Z37" i="1"/>
  <c r="Y96" i="1"/>
  <c r="Y92" i="1"/>
  <c r="Y95" i="1"/>
  <c r="Y91" i="1"/>
  <c r="Y98" i="1"/>
  <c r="Y94" i="1"/>
  <c r="Y90" i="1"/>
  <c r="Y97" i="1"/>
  <c r="Y93" i="1"/>
  <c r="AA128" i="1" l="1"/>
  <c r="AA141" i="1"/>
  <c r="Z143" i="1"/>
  <c r="Z145" i="1"/>
  <c r="Z147" i="1"/>
  <c r="Z149" i="1"/>
  <c r="Z144" i="1"/>
  <c r="Z148" i="1"/>
  <c r="Z146" i="1"/>
  <c r="Z150" i="1"/>
  <c r="Z142" i="1"/>
  <c r="AA115" i="1"/>
  <c r="AA63" i="1"/>
  <c r="AA102" i="1"/>
  <c r="Z124" i="1"/>
  <c r="Z120" i="1"/>
  <c r="Z116" i="1"/>
  <c r="Z123" i="1"/>
  <c r="Z119" i="1"/>
  <c r="Z122" i="1"/>
  <c r="Z118" i="1"/>
  <c r="Z121" i="1"/>
  <c r="Z117" i="1"/>
  <c r="AA89" i="1"/>
  <c r="AA37" i="1"/>
  <c r="AA76" i="1"/>
  <c r="AB24" i="1"/>
  <c r="Z95" i="1"/>
  <c r="Z91" i="1"/>
  <c r="Z98" i="1"/>
  <c r="Z94" i="1"/>
  <c r="Z90" i="1"/>
  <c r="Z97" i="1"/>
  <c r="Z93" i="1"/>
  <c r="Z92" i="1"/>
  <c r="Z96" i="1"/>
  <c r="AA143" i="1" l="1"/>
  <c r="AA147" i="1"/>
  <c r="AA146" i="1"/>
  <c r="AA144" i="1"/>
  <c r="AA148" i="1"/>
  <c r="AA150" i="1"/>
  <c r="AA145" i="1"/>
  <c r="AA149" i="1"/>
  <c r="AA142" i="1"/>
  <c r="AB128" i="1"/>
  <c r="AB141" i="1"/>
  <c r="AB102" i="1"/>
  <c r="AB63" i="1"/>
  <c r="AB115" i="1"/>
  <c r="AA123" i="1"/>
  <c r="AA119" i="1"/>
  <c r="AA122" i="1"/>
  <c r="AA118" i="1"/>
  <c r="AA121" i="1"/>
  <c r="AA117" i="1"/>
  <c r="AA120" i="1"/>
  <c r="AA116" i="1"/>
  <c r="AA124" i="1"/>
  <c r="AB89" i="1"/>
  <c r="AB76" i="1"/>
  <c r="AB37" i="1"/>
  <c r="AC24" i="1"/>
  <c r="AA98" i="1"/>
  <c r="AA94" i="1"/>
  <c r="AA90" i="1"/>
  <c r="AA97" i="1"/>
  <c r="AA93" i="1"/>
  <c r="AA96" i="1"/>
  <c r="AA92" i="1"/>
  <c r="AA91" i="1"/>
  <c r="AA95" i="1"/>
  <c r="AC141" i="1" l="1"/>
  <c r="AC128" i="1"/>
  <c r="AB149" i="1"/>
  <c r="AB146" i="1"/>
  <c r="AB145" i="1"/>
  <c r="AB142" i="1"/>
  <c r="AB143" i="1"/>
  <c r="AB147" i="1"/>
  <c r="AB148" i="1"/>
  <c r="AB144" i="1"/>
  <c r="AB150" i="1"/>
  <c r="AC115" i="1"/>
  <c r="AC63" i="1"/>
  <c r="AC102" i="1"/>
  <c r="AB122" i="1"/>
  <c r="AB118" i="1"/>
  <c r="AB121" i="1"/>
  <c r="AB117" i="1"/>
  <c r="AB124" i="1"/>
  <c r="AB120" i="1"/>
  <c r="AB116" i="1"/>
  <c r="AB123" i="1"/>
  <c r="AB119" i="1"/>
  <c r="AC76" i="1"/>
  <c r="AC89" i="1"/>
  <c r="AD24" i="1"/>
  <c r="AC37" i="1"/>
  <c r="AB97" i="1"/>
  <c r="AB93" i="1"/>
  <c r="AB96" i="1"/>
  <c r="AB92" i="1"/>
  <c r="AB95" i="1"/>
  <c r="AB91" i="1"/>
  <c r="AB98" i="1"/>
  <c r="AB94" i="1"/>
  <c r="AB90" i="1"/>
  <c r="AD141" i="1" l="1"/>
  <c r="AD128" i="1"/>
  <c r="AC148" i="1"/>
  <c r="AC144" i="1"/>
  <c r="AC142" i="1"/>
  <c r="AC146" i="1"/>
  <c r="AC145" i="1"/>
  <c r="AC149" i="1"/>
  <c r="AC143" i="1"/>
  <c r="AC147" i="1"/>
  <c r="AC150" i="1"/>
  <c r="AD102" i="1"/>
  <c r="AD63" i="1"/>
  <c r="AD115" i="1"/>
  <c r="AC121" i="1"/>
  <c r="AC117" i="1"/>
  <c r="AC124" i="1"/>
  <c r="AC120" i="1"/>
  <c r="AC116" i="1"/>
  <c r="AC123" i="1"/>
  <c r="AC119" i="1"/>
  <c r="AC122" i="1"/>
  <c r="AC118" i="1"/>
  <c r="AD76" i="1"/>
  <c r="AD89" i="1"/>
  <c r="AE24" i="1"/>
  <c r="AD37" i="1"/>
  <c r="AC96" i="1"/>
  <c r="AC92" i="1"/>
  <c r="AC95" i="1"/>
  <c r="AC91" i="1"/>
  <c r="AC98" i="1"/>
  <c r="AC94" i="1"/>
  <c r="AC90" i="1"/>
  <c r="AC93" i="1"/>
  <c r="AC97" i="1"/>
  <c r="AE128" i="1" l="1"/>
  <c r="AE141" i="1"/>
  <c r="AD145" i="1"/>
  <c r="AD144" i="1"/>
  <c r="AD147" i="1"/>
  <c r="AD149" i="1"/>
  <c r="AD148" i="1"/>
  <c r="AD143" i="1"/>
  <c r="AD150" i="1"/>
  <c r="AD146" i="1"/>
  <c r="AD142" i="1"/>
  <c r="AE115" i="1"/>
  <c r="AE102" i="1"/>
  <c r="AE63" i="1"/>
  <c r="AD124" i="1"/>
  <c r="AD120" i="1"/>
  <c r="AD116" i="1"/>
  <c r="AD123" i="1"/>
  <c r="AD119" i="1"/>
  <c r="AD122" i="1"/>
  <c r="AD118" i="1"/>
  <c r="AD121" i="1"/>
  <c r="AD117" i="1"/>
  <c r="AD95" i="1"/>
  <c r="AD91" i="1"/>
  <c r="AD98" i="1"/>
  <c r="AD94" i="1"/>
  <c r="AD90" i="1"/>
  <c r="AD97" i="1"/>
  <c r="AD93" i="1"/>
  <c r="AD92" i="1"/>
  <c r="AD96" i="1"/>
  <c r="AE89" i="1"/>
  <c r="AE37" i="1"/>
  <c r="AE76" i="1"/>
  <c r="AE146" i="1" l="1"/>
  <c r="AE144" i="1"/>
  <c r="AE143" i="1"/>
  <c r="AE147" i="1"/>
  <c r="AE148" i="1"/>
  <c r="AE142" i="1"/>
  <c r="AE145" i="1"/>
  <c r="AE149" i="1"/>
  <c r="AE150" i="1"/>
  <c r="AE123" i="1"/>
  <c r="AE119" i="1"/>
  <c r="AE122" i="1"/>
  <c r="AE118" i="1"/>
  <c r="AE121" i="1"/>
  <c r="AE117" i="1"/>
  <c r="AE116" i="1"/>
  <c r="AE124" i="1"/>
  <c r="AE120" i="1"/>
  <c r="AE98" i="1"/>
  <c r="AE94" i="1"/>
  <c r="AE90" i="1"/>
  <c r="AE97" i="1"/>
  <c r="AE93" i="1"/>
  <c r="AE96" i="1"/>
  <c r="AE92" i="1"/>
  <c r="AE95" i="1"/>
  <c r="AE91" i="1"/>
</calcChain>
</file>

<file path=xl/sharedStrings.xml><?xml version="1.0" encoding="utf-8"?>
<sst xmlns="http://schemas.openxmlformats.org/spreadsheetml/2006/main" count="62" uniqueCount="49">
  <si>
    <t>Bundle</t>
  </si>
  <si>
    <t>Peak_A</t>
  </si>
  <si>
    <t>Other_A</t>
  </si>
  <si>
    <t>Peak_B</t>
  </si>
  <si>
    <t>Peak_C</t>
  </si>
  <si>
    <t>Other_B</t>
  </si>
  <si>
    <t>Peak_D</t>
  </si>
  <si>
    <t>Other_C</t>
  </si>
  <si>
    <t>Other_D</t>
  </si>
  <si>
    <t>Incremental Potential by Bundle (GWh)</t>
  </si>
  <si>
    <t>Cumulative Potential by Bundle (GWh)</t>
  </si>
  <si>
    <r>
      <t xml:space="preserve">Savings-Weighted LCOE ($/MWh) </t>
    </r>
    <r>
      <rPr>
        <b/>
        <sz val="11"/>
        <color rgb="FFC00000"/>
        <rFont val="Calibri"/>
        <family val="2"/>
      </rPr>
      <t>Real</t>
    </r>
    <r>
      <rPr>
        <b/>
        <sz val="11"/>
        <color theme="1"/>
        <rFont val="Calibri"/>
        <family val="2"/>
      </rPr>
      <t xml:space="preserve"> Dollars (2019)</t>
    </r>
  </si>
  <si>
    <r>
      <t xml:space="preserve">Savings-Weighted LCOE ($/MWh) </t>
    </r>
    <r>
      <rPr>
        <b/>
        <sz val="11"/>
        <color rgb="FFC00000"/>
        <rFont val="Calibri"/>
        <family val="2"/>
      </rPr>
      <t>Nominal</t>
    </r>
    <r>
      <rPr>
        <b/>
        <sz val="11"/>
        <color theme="1"/>
        <rFont val="Calibri"/>
        <family val="2"/>
      </rPr>
      <t xml:space="preserve"> Dollars</t>
    </r>
  </si>
  <si>
    <t>Total</t>
  </si>
  <si>
    <t>Financial Escalation Factor</t>
  </si>
  <si>
    <t>LCOE Floor</t>
  </si>
  <si>
    <t>Applies cap to negative levelized costs (e.g. when NEIs push costs negative or efficient option is cheaper than baseline option)</t>
  </si>
  <si>
    <t>LCOE Ceiling</t>
  </si>
  <si>
    <t>Applies cap to very high levelized costs (e.g. when a measure is an unusually small saver resulting in a near-infinite ratio)</t>
  </si>
  <si>
    <t>Island</t>
  </si>
  <si>
    <t>Lanai</t>
  </si>
  <si>
    <t>Peak</t>
  </si>
  <si>
    <t xml:space="preserve"> </t>
  </si>
  <si>
    <t>Other</t>
  </si>
  <si>
    <t>End Use</t>
  </si>
  <si>
    <t>A</t>
  </si>
  <si>
    <t>B</t>
  </si>
  <si>
    <t>C</t>
  </si>
  <si>
    <t>D</t>
  </si>
  <si>
    <t>Cooling</t>
  </si>
  <si>
    <t>Ventilation</t>
  </si>
  <si>
    <t>Water Heating</t>
  </si>
  <si>
    <t>Interior Lighting</t>
  </si>
  <si>
    <t>Exterior Lighting</t>
  </si>
  <si>
    <t>Appliances</t>
  </si>
  <si>
    <t>Res Appliances</t>
  </si>
  <si>
    <t>Refrigeration</t>
  </si>
  <si>
    <t>Com Refrigeration</t>
  </si>
  <si>
    <t>Electronics</t>
  </si>
  <si>
    <t>Office Equipment</t>
  </si>
  <si>
    <t>Food Preparation</t>
  </si>
  <si>
    <t>Miscellaneous</t>
  </si>
  <si>
    <t>Incremental Peak Impact by Bundle (MW)</t>
  </si>
  <si>
    <t>Cumulative Peak Impact by Bundle (MW)</t>
  </si>
  <si>
    <r>
      <t xml:space="preserve">Savings-Weighted LCOE ($/MW) </t>
    </r>
    <r>
      <rPr>
        <b/>
        <sz val="11"/>
        <color rgb="FFC00000"/>
        <rFont val="Calibri"/>
        <family val="2"/>
      </rPr>
      <t>Real</t>
    </r>
    <r>
      <rPr>
        <b/>
        <sz val="11"/>
        <color theme="1"/>
        <rFont val="Calibri"/>
        <family val="2"/>
      </rPr>
      <t xml:space="preserve"> Dollars (2019) - Incremental</t>
    </r>
  </si>
  <si>
    <r>
      <t xml:space="preserve">Savings-Weighted LCOE ($/MW) </t>
    </r>
    <r>
      <rPr>
        <b/>
        <sz val="11"/>
        <color rgb="FFC00000"/>
        <rFont val="Calibri"/>
        <family val="2"/>
      </rPr>
      <t>Nominal</t>
    </r>
    <r>
      <rPr>
        <b/>
        <sz val="11"/>
        <color theme="1"/>
        <rFont val="Calibri"/>
        <family val="2"/>
      </rPr>
      <t xml:space="preserve"> Dollars - Incremental</t>
    </r>
  </si>
  <si>
    <r>
      <t xml:space="preserve">Savings-Weighted LCOE ($/MW) </t>
    </r>
    <r>
      <rPr>
        <b/>
        <sz val="11"/>
        <color rgb="FFC00000"/>
        <rFont val="Calibri"/>
        <family val="2"/>
      </rPr>
      <t>Real</t>
    </r>
    <r>
      <rPr>
        <b/>
        <sz val="11"/>
        <color theme="1"/>
        <rFont val="Calibri"/>
        <family val="2"/>
      </rPr>
      <t xml:space="preserve"> Dollars (2019) - Cumulative</t>
    </r>
  </si>
  <si>
    <r>
      <t xml:space="preserve">Savings-Weighted LCOE ($/MW) </t>
    </r>
    <r>
      <rPr>
        <b/>
        <sz val="11"/>
        <color rgb="FFC00000"/>
        <rFont val="Calibri"/>
        <family val="2"/>
      </rPr>
      <t>Nominal</t>
    </r>
    <r>
      <rPr>
        <b/>
        <sz val="11"/>
        <color theme="1"/>
        <rFont val="Calibri"/>
        <family val="2"/>
      </rPr>
      <t xml:space="preserve"> Dollars - Cumulative</t>
    </r>
  </si>
  <si>
    <t>Total $/MW (Cumulative)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</si>
</sst>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  <numFmt numFmtId="168" formatCode="#,##0.0;\-#,##0.0;\-;@"/>
    <numFmt numFmtId="169" formatCode="#,##0.00;\-#,##0.00;\-;@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C00000"/>
      <name val="Calibri"/>
      <family val="2"/>
    </font>
    <font>
      <i/>
      <sz val="11"/>
      <color theme="1"/>
      <name val="Calibri"/>
      <family val="2"/>
    </font>
    <font>
      <sz val="11"/>
      <color theme="0" tint="-0.249977111117893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0" borderId="3" xfId="0" applyBorder="1"/>
    <xf numFmtId="43" fontId="0" fillId="0" borderId="0" xfId="1" applyFont="1"/>
    <xf numFmtId="0" fontId="2" fillId="0" borderId="4" xfId="0" applyFont="1" applyBorder="1"/>
    <xf numFmtId="43" fontId="2" fillId="0" borderId="5" xfId="1" applyFont="1" applyBorder="1"/>
    <xf numFmtId="165" fontId="0" fillId="0" borderId="0" xfId="1" applyNumberFormat="1" applyFont="1"/>
    <xf numFmtId="165" fontId="2" fillId="0" borderId="5" xfId="1" applyNumberFormat="1" applyFont="1" applyBorder="1"/>
    <xf numFmtId="164" fontId="0" fillId="0" borderId="0" xfId="0" applyNumberFormat="1"/>
    <xf numFmtId="164" fontId="2" fillId="0" borderId="5" xfId="0" applyNumberFormat="1" applyFont="1" applyBorder="1"/>
    <xf numFmtId="0" fontId="2" fillId="2" borderId="6" xfId="0" applyFont="1" applyFill="1" applyBorder="1"/>
    <xf numFmtId="166" fontId="0" fillId="0" borderId="6" xfId="3" applyNumberFormat="1" applyFont="1" applyBorder="1"/>
    <xf numFmtId="0" fontId="2" fillId="2" borderId="7" xfId="0" applyFont="1" applyFill="1" applyBorder="1"/>
    <xf numFmtId="167" fontId="0" fillId="0" borderId="7" xfId="2" applyNumberFormat="1" applyFont="1" applyBorder="1"/>
    <xf numFmtId="0" fontId="4" fillId="0" borderId="0" xfId="0" applyFont="1" applyAlignment="1">
      <alignment horizontal="left" indent="1"/>
    </xf>
    <xf numFmtId="0" fontId="2" fillId="2" borderId="8" xfId="0" applyFont="1" applyFill="1" applyBorder="1"/>
    <xf numFmtId="167" fontId="0" fillId="0" borderId="8" xfId="2" applyNumberFormat="1" applyFont="1" applyBorder="1"/>
    <xf numFmtId="0" fontId="0" fillId="0" borderId="9" xfId="0" applyBorder="1" applyAlignment="1">
      <alignment horizontal="center" vertical="center"/>
    </xf>
    <xf numFmtId="0" fontId="5" fillId="0" borderId="0" xfId="0" applyFont="1"/>
    <xf numFmtId="0" fontId="6" fillId="2" borderId="0" xfId="0" applyFont="1" applyFill="1"/>
    <xf numFmtId="0" fontId="6" fillId="2" borderId="0" xfId="0" applyFont="1" applyFill="1" applyAlignment="1">
      <alignment horizontal="centerContinuous"/>
    </xf>
    <xf numFmtId="0" fontId="0" fillId="3" borderId="0" xfId="0" applyFill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0" fillId="3" borderId="10" xfId="0" applyFill="1" applyBorder="1"/>
    <xf numFmtId="0" fontId="0" fillId="4" borderId="11" xfId="0" applyFill="1" applyBorder="1"/>
    <xf numFmtId="0" fontId="0" fillId="3" borderId="11" xfId="0" applyFill="1" applyBorder="1"/>
    <xf numFmtId="0" fontId="0" fillId="3" borderId="12" xfId="0" applyFill="1" applyBorder="1"/>
    <xf numFmtId="168" fontId="2" fillId="3" borderId="0" xfId="0" applyNumberFormat="1" applyFont="1" applyFill="1"/>
    <xf numFmtId="169" fontId="0" fillId="3" borderId="10" xfId="0" applyNumberFormat="1" applyFill="1" applyBorder="1"/>
    <xf numFmtId="169" fontId="0" fillId="3" borderId="0" xfId="0" applyNumberFormat="1" applyFill="1"/>
    <xf numFmtId="169" fontId="0" fillId="4" borderId="11" xfId="0" applyNumberFormat="1" applyFill="1" applyBorder="1"/>
    <xf numFmtId="169" fontId="0" fillId="4" borderId="0" xfId="0" applyNumberFormat="1" applyFill="1"/>
    <xf numFmtId="169" fontId="0" fillId="3" borderId="11" xfId="0" applyNumberFormat="1" applyFill="1" applyBorder="1"/>
    <xf numFmtId="169" fontId="0" fillId="3" borderId="12" xfId="0" applyNumberFormat="1" applyFill="1" applyBorder="1"/>
    <xf numFmtId="43" fontId="0" fillId="0" borderId="0" xfId="1" applyNumberFormat="1" applyFont="1"/>
    <xf numFmtId="43" fontId="2" fillId="0" borderId="5" xfId="1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Summary!$B$23</c:f>
          <c:strCache>
            <c:ptCount val="1"/>
            <c:pt idx="0">
              <c:v>Incremental Potential by Bundle (GWh)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Summary!$B$25</c:f>
              <c:strCache>
                <c:ptCount val="1"/>
                <c:pt idx="0">
                  <c:v>Peak_A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Summary!$C$25:$AE$25</c:f>
              <c:numCache>
                <c:formatCode>_(* #,##0.00_);_(* \(#,##0.00\);_(* "-"??_);_(@_)</c:formatCode>
                <c:ptCount val="29"/>
                <c:pt idx="0">
                  <c:v>7.4205821076891137E-2</c:v>
                </c:pt>
                <c:pt idx="1">
                  <c:v>8.633393324319294E-2</c:v>
                </c:pt>
                <c:pt idx="2">
                  <c:v>0.10065990142506127</c:v>
                </c:pt>
                <c:pt idx="3">
                  <c:v>0.12277713698459899</c:v>
                </c:pt>
                <c:pt idx="4">
                  <c:v>0.12793777195683162</c:v>
                </c:pt>
                <c:pt idx="5">
                  <c:v>0.12854185691203565</c:v>
                </c:pt>
                <c:pt idx="6">
                  <c:v>0.13970075961624548</c:v>
                </c:pt>
                <c:pt idx="7">
                  <c:v>0.13646930005435517</c:v>
                </c:pt>
                <c:pt idx="8">
                  <c:v>0.14361061792082178</c:v>
                </c:pt>
                <c:pt idx="9">
                  <c:v>0.15023913737836275</c:v>
                </c:pt>
                <c:pt idx="10">
                  <c:v>0.14349376022152346</c:v>
                </c:pt>
                <c:pt idx="11">
                  <c:v>0.1438032292872074</c:v>
                </c:pt>
                <c:pt idx="12">
                  <c:v>0.13377454841920391</c:v>
                </c:pt>
                <c:pt idx="13">
                  <c:v>0.12329723380900302</c:v>
                </c:pt>
                <c:pt idx="14">
                  <c:v>0.12736086838377514</c:v>
                </c:pt>
                <c:pt idx="15">
                  <c:v>0.12966513658713882</c:v>
                </c:pt>
                <c:pt idx="16">
                  <c:v>0.13216157244229185</c:v>
                </c:pt>
                <c:pt idx="17">
                  <c:v>0.14372489772841471</c:v>
                </c:pt>
                <c:pt idx="18">
                  <c:v>0.13451128277237948</c:v>
                </c:pt>
                <c:pt idx="19">
                  <c:v>0.11076606403488845</c:v>
                </c:pt>
                <c:pt idx="20">
                  <c:v>0.10098327107068182</c:v>
                </c:pt>
                <c:pt idx="21">
                  <c:v>9.5817412372266972E-2</c:v>
                </c:pt>
                <c:pt idx="22">
                  <c:v>8.9276468771693387E-2</c:v>
                </c:pt>
                <c:pt idx="23">
                  <c:v>8.8840957712808671E-2</c:v>
                </c:pt>
                <c:pt idx="24">
                  <c:v>8.8267666690586222E-2</c:v>
                </c:pt>
                <c:pt idx="25">
                  <c:v>8.7556595705026039E-2</c:v>
                </c:pt>
                <c:pt idx="26">
                  <c:v>8.6707744756128219E-2</c:v>
                </c:pt>
                <c:pt idx="27">
                  <c:v>8.5721113843892624E-2</c:v>
                </c:pt>
                <c:pt idx="28">
                  <c:v>8.4596702968319143E-2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DD-4537-895D-9B95E2C15A47}"/>
            </c:ext>
          </c:extLst>
        </c:ser>
        <c:ser>
          <c:idx val="1"/>
          <c:order val="1"/>
          <c:tx>
            <c:strRef>
              <c:f>Summary!$B$26</c:f>
              <c:strCache>
                <c:ptCount val="1"/>
                <c:pt idx="0">
                  <c:v>Other_A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Summary!$C$26:$AE$26</c:f>
              <c:numCache>
                <c:formatCode>_(* #,##0.00_);_(* \(#,##0.00\);_(* "-"??_);_(@_)</c:formatCode>
                <c:ptCount val="29"/>
                <c:pt idx="0">
                  <c:v>0.19424507226565546</c:v>
                </c:pt>
                <c:pt idx="1">
                  <c:v>0.20975613621476613</c:v>
                </c:pt>
                <c:pt idx="2">
                  <c:v>0.23834230074049484</c:v>
                </c:pt>
                <c:pt idx="3">
                  <c:v>0.27755947638064693</c:v>
                </c:pt>
                <c:pt idx="4">
                  <c:v>0.25224370315820577</c:v>
                </c:pt>
                <c:pt idx="5">
                  <c:v>0.26379073616729992</c:v>
                </c:pt>
                <c:pt idx="6">
                  <c:v>0.28093467477094392</c:v>
                </c:pt>
                <c:pt idx="7">
                  <c:v>0.30293690634498827</c:v>
                </c:pt>
                <c:pt idx="8">
                  <c:v>0.31661004789282693</c:v>
                </c:pt>
                <c:pt idx="9">
                  <c:v>0.31235154161247836</c:v>
                </c:pt>
                <c:pt idx="10">
                  <c:v>0.29771072780098107</c:v>
                </c:pt>
                <c:pt idx="11">
                  <c:v>0.30483413978938151</c:v>
                </c:pt>
                <c:pt idx="12">
                  <c:v>0.28176130088086015</c:v>
                </c:pt>
                <c:pt idx="13">
                  <c:v>0.27597471714556376</c:v>
                </c:pt>
                <c:pt idx="14">
                  <c:v>0.2620825791026386</c:v>
                </c:pt>
                <c:pt idx="15">
                  <c:v>0.24358307642516117</c:v>
                </c:pt>
                <c:pt idx="16">
                  <c:v>0.24010414322151025</c:v>
                </c:pt>
                <c:pt idx="17">
                  <c:v>0.2386400969346468</c:v>
                </c:pt>
                <c:pt idx="18">
                  <c:v>0.24728052748250079</c:v>
                </c:pt>
                <c:pt idx="19">
                  <c:v>0.23676471549476233</c:v>
                </c:pt>
                <c:pt idx="20">
                  <c:v>0.20676107203780528</c:v>
                </c:pt>
                <c:pt idx="21">
                  <c:v>0.19896466809518415</c:v>
                </c:pt>
                <c:pt idx="22">
                  <c:v>0.17633077515287718</c:v>
                </c:pt>
                <c:pt idx="23">
                  <c:v>0.17548641327522091</c:v>
                </c:pt>
                <c:pt idx="24">
                  <c:v>0.17433383192676366</c:v>
                </c:pt>
                <c:pt idx="25">
                  <c:v>0.17287303110750449</c:v>
                </c:pt>
                <c:pt idx="26">
                  <c:v>0.17110401081744395</c:v>
                </c:pt>
                <c:pt idx="27">
                  <c:v>0.16902677105658198</c:v>
                </c:pt>
                <c:pt idx="28">
                  <c:v>0.16664131182491831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DD-4537-895D-9B95E2C15A47}"/>
            </c:ext>
          </c:extLst>
        </c:ser>
        <c:ser>
          <c:idx val="2"/>
          <c:order val="2"/>
          <c:tx>
            <c:strRef>
              <c:f>Summary!$B$27</c:f>
              <c:strCache>
                <c:ptCount val="1"/>
                <c:pt idx="0">
                  <c:v>Peak_B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Summary!$C$27:$AE$27</c:f>
              <c:numCache>
                <c:formatCode>_(* #,##0.00_);_(* \(#,##0.00\);_(* "-"??_);_(@_)</c:formatCode>
                <c:ptCount val="29"/>
                <c:pt idx="0">
                  <c:v>3.7648259822030093E-2</c:v>
                </c:pt>
                <c:pt idx="1">
                  <c:v>5.3296436889931374E-2</c:v>
                </c:pt>
                <c:pt idx="2">
                  <c:v>6.0462935655236388E-2</c:v>
                </c:pt>
                <c:pt idx="3">
                  <c:v>6.2123896177980288E-2</c:v>
                </c:pt>
                <c:pt idx="4">
                  <c:v>4.9308795380825457E-2</c:v>
                </c:pt>
                <c:pt idx="5">
                  <c:v>2.8935758822183567E-2</c:v>
                </c:pt>
                <c:pt idx="6">
                  <c:v>2.7945843583482941E-2</c:v>
                </c:pt>
                <c:pt idx="7">
                  <c:v>2.9666433955167409E-2</c:v>
                </c:pt>
                <c:pt idx="8">
                  <c:v>2.8298542653485671E-2</c:v>
                </c:pt>
                <c:pt idx="9">
                  <c:v>2.5997330074778977E-2</c:v>
                </c:pt>
                <c:pt idx="10">
                  <c:v>2.3984231756313382E-2</c:v>
                </c:pt>
                <c:pt idx="11">
                  <c:v>2.4354168071652735E-2</c:v>
                </c:pt>
                <c:pt idx="12">
                  <c:v>2.6738321612959776E-2</c:v>
                </c:pt>
                <c:pt idx="13">
                  <c:v>2.3005244049946288E-2</c:v>
                </c:pt>
                <c:pt idx="14">
                  <c:v>2.5050708913083523E-2</c:v>
                </c:pt>
                <c:pt idx="15">
                  <c:v>2.4053841527675354E-2</c:v>
                </c:pt>
                <c:pt idx="16">
                  <c:v>2.3171067398702082E-2</c:v>
                </c:pt>
                <c:pt idx="17">
                  <c:v>2.5366529833717875E-2</c:v>
                </c:pt>
                <c:pt idx="18">
                  <c:v>2.3559002528044614E-2</c:v>
                </c:pt>
                <c:pt idx="19">
                  <c:v>1.8112739459702477E-2</c:v>
                </c:pt>
                <c:pt idx="20">
                  <c:v>1.8610533646497604E-2</c:v>
                </c:pt>
                <c:pt idx="21">
                  <c:v>1.8437796082189588E-2</c:v>
                </c:pt>
                <c:pt idx="22">
                  <c:v>1.7242288718238422E-2</c:v>
                </c:pt>
                <c:pt idx="23">
                  <c:v>1.7193113504312317E-2</c:v>
                </c:pt>
                <c:pt idx="24">
                  <c:v>1.7121400547244429E-2</c:v>
                </c:pt>
                <c:pt idx="25">
                  <c:v>1.702714984703475E-2</c:v>
                </c:pt>
                <c:pt idx="26">
                  <c:v>1.6910361403683304E-2</c:v>
                </c:pt>
                <c:pt idx="27">
                  <c:v>1.6771035217190085E-2</c:v>
                </c:pt>
                <c:pt idx="28">
                  <c:v>1.6609171287555093E-2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DD-4537-895D-9B95E2C15A47}"/>
            </c:ext>
          </c:extLst>
        </c:ser>
        <c:ser>
          <c:idx val="3"/>
          <c:order val="3"/>
          <c:tx>
            <c:strRef>
              <c:f>Summary!$B$28</c:f>
              <c:strCache>
                <c:ptCount val="1"/>
                <c:pt idx="0">
                  <c:v>Other_B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Summary!$C$28:$AE$28</c:f>
              <c:numCache>
                <c:formatCode>_(* #,##0.00_);_(* \(#,##0.00\);_(* "-"??_);_(@_)</c:formatCode>
                <c:ptCount val="29"/>
                <c:pt idx="0">
                  <c:v>3.9617880916022509E-2</c:v>
                </c:pt>
                <c:pt idx="1">
                  <c:v>3.5920967737737508E-2</c:v>
                </c:pt>
                <c:pt idx="2">
                  <c:v>3.6947955720054916E-2</c:v>
                </c:pt>
                <c:pt idx="3">
                  <c:v>3.7994049750176298E-2</c:v>
                </c:pt>
                <c:pt idx="4">
                  <c:v>1.5314040691362789E-2</c:v>
                </c:pt>
                <c:pt idx="5">
                  <c:v>5.2973254818923831E-3</c:v>
                </c:pt>
                <c:pt idx="6">
                  <c:v>6.0063090246810363E-3</c:v>
                </c:pt>
                <c:pt idx="7">
                  <c:v>5.2066974245447593E-3</c:v>
                </c:pt>
                <c:pt idx="8">
                  <c:v>4.9178880991362006E-3</c:v>
                </c:pt>
                <c:pt idx="9">
                  <c:v>4.8800237568979504E-3</c:v>
                </c:pt>
                <c:pt idx="10">
                  <c:v>3.0536879866053515E-3</c:v>
                </c:pt>
                <c:pt idx="11">
                  <c:v>3.0109588446793297E-3</c:v>
                </c:pt>
                <c:pt idx="12">
                  <c:v>2.3680534188484071E-3</c:v>
                </c:pt>
                <c:pt idx="13">
                  <c:v>2.2208446637688758E-3</c:v>
                </c:pt>
                <c:pt idx="14">
                  <c:v>2.1810675092951708E-3</c:v>
                </c:pt>
                <c:pt idx="15">
                  <c:v>2.1466557380135287E-3</c:v>
                </c:pt>
                <c:pt idx="16">
                  <c:v>6.6271309651726564E-3</c:v>
                </c:pt>
                <c:pt idx="17">
                  <c:v>6.505509650838682E-3</c:v>
                </c:pt>
                <c:pt idx="18">
                  <c:v>6.4751167139393603E-3</c:v>
                </c:pt>
                <c:pt idx="19">
                  <c:v>4.0394281490646671E-3</c:v>
                </c:pt>
                <c:pt idx="20">
                  <c:v>4.539318113284856E-3</c:v>
                </c:pt>
                <c:pt idx="21">
                  <c:v>3.9728619340919508E-3</c:v>
                </c:pt>
                <c:pt idx="22">
                  <c:v>4.8571503431102994E-4</c:v>
                </c:pt>
                <c:pt idx="23">
                  <c:v>4.8403125734741801E-4</c:v>
                </c:pt>
                <c:pt idx="24">
                  <c:v>4.8201135165091831E-4</c:v>
                </c:pt>
                <c:pt idx="25">
                  <c:v>4.7965531722153084E-4</c:v>
                </c:pt>
                <c:pt idx="26">
                  <c:v>4.7696315405925565E-4</c:v>
                </c:pt>
                <c:pt idx="27">
                  <c:v>4.739348621640928E-4</c:v>
                </c:pt>
                <c:pt idx="28">
                  <c:v>4.7057044153604217E-4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DD-4537-895D-9B95E2C15A47}"/>
            </c:ext>
          </c:extLst>
        </c:ser>
        <c:ser>
          <c:idx val="4"/>
          <c:order val="4"/>
          <c:tx>
            <c:strRef>
              <c:f>Summary!$B$29</c:f>
              <c:strCache>
                <c:ptCount val="1"/>
                <c:pt idx="0">
                  <c:v>Peak_C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Summary!$C$29:$AE$29</c:f>
              <c:numCache>
                <c:formatCode>_(* #,##0.00_);_(* \(#,##0.00\);_(* "-"??_);_(@_)</c:formatCode>
                <c:ptCount val="29"/>
                <c:pt idx="0">
                  <c:v>3.2705852859640653E-3</c:v>
                </c:pt>
                <c:pt idx="1">
                  <c:v>5.2459005791677818E-3</c:v>
                </c:pt>
                <c:pt idx="2">
                  <c:v>5.8993149326659724E-3</c:v>
                </c:pt>
                <c:pt idx="3">
                  <c:v>7.4715038435972979E-3</c:v>
                </c:pt>
                <c:pt idx="4">
                  <c:v>7.6670069730535549E-3</c:v>
                </c:pt>
                <c:pt idx="5">
                  <c:v>5.8135107705500969E-3</c:v>
                </c:pt>
                <c:pt idx="6">
                  <c:v>6.193112441487513E-3</c:v>
                </c:pt>
                <c:pt idx="7">
                  <c:v>6.5511962580305019E-3</c:v>
                </c:pt>
                <c:pt idx="8">
                  <c:v>6.858528367422176E-3</c:v>
                </c:pt>
                <c:pt idx="9">
                  <c:v>7.1611353654517686E-3</c:v>
                </c:pt>
                <c:pt idx="10">
                  <c:v>7.461824304564664E-3</c:v>
                </c:pt>
                <c:pt idx="11">
                  <c:v>7.7663215246671514E-3</c:v>
                </c:pt>
                <c:pt idx="12">
                  <c:v>7.8156935223556295E-3</c:v>
                </c:pt>
                <c:pt idx="13">
                  <c:v>7.9121696523331078E-3</c:v>
                </c:pt>
                <c:pt idx="14">
                  <c:v>8.0323274510629098E-3</c:v>
                </c:pt>
                <c:pt idx="15">
                  <c:v>8.1537205185761158E-3</c:v>
                </c:pt>
                <c:pt idx="16">
                  <c:v>8.5312986054318623E-3</c:v>
                </c:pt>
                <c:pt idx="17">
                  <c:v>8.4282384664130672E-3</c:v>
                </c:pt>
                <c:pt idx="18">
                  <c:v>8.0701483385964643E-3</c:v>
                </c:pt>
                <c:pt idx="19">
                  <c:v>5.8059096138271234E-3</c:v>
                </c:pt>
                <c:pt idx="20">
                  <c:v>5.4264546966332067E-3</c:v>
                </c:pt>
                <c:pt idx="21">
                  <c:v>5.392595245160974E-3</c:v>
                </c:pt>
                <c:pt idx="22">
                  <c:v>5.2729178687301089E-3</c:v>
                </c:pt>
                <c:pt idx="23">
                  <c:v>5.2549291257085627E-3</c:v>
                </c:pt>
                <c:pt idx="24">
                  <c:v>5.2285074719033101E-3</c:v>
                </c:pt>
                <c:pt idx="25">
                  <c:v>5.1936529073143452E-3</c:v>
                </c:pt>
                <c:pt idx="26">
                  <c:v>5.1503654319416791E-3</c:v>
                </c:pt>
                <c:pt idx="27">
                  <c:v>5.0986450457853006E-3</c:v>
                </c:pt>
                <c:pt idx="28">
                  <c:v>5.0384917488452202E-3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DD-4537-895D-9B95E2C15A47}"/>
            </c:ext>
          </c:extLst>
        </c:ser>
        <c:ser>
          <c:idx val="5"/>
          <c:order val="5"/>
          <c:tx>
            <c:strRef>
              <c:f>Summary!$B$30</c:f>
              <c:strCache>
                <c:ptCount val="1"/>
                <c:pt idx="0">
                  <c:v>Other_C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Summary!$C$30:$AE$30</c:f>
              <c:numCache>
                <c:formatCode>_(* #,##0.00_);_(* \(#,##0.00\);_(* "-"??_);_(@_)</c:formatCode>
                <c:ptCount val="29"/>
                <c:pt idx="0">
                  <c:v>1.2505706141048664E-2</c:v>
                </c:pt>
                <c:pt idx="1">
                  <c:v>1.4008999541011225E-2</c:v>
                </c:pt>
                <c:pt idx="2">
                  <c:v>1.5251712641619404E-2</c:v>
                </c:pt>
                <c:pt idx="3">
                  <c:v>1.7005511890428315E-2</c:v>
                </c:pt>
                <c:pt idx="4">
                  <c:v>1.7625271712951657E-2</c:v>
                </c:pt>
                <c:pt idx="5">
                  <c:v>1.7661440820376503E-2</c:v>
                </c:pt>
                <c:pt idx="6">
                  <c:v>1.8374743537598569E-2</c:v>
                </c:pt>
                <c:pt idx="7">
                  <c:v>1.9045778578617369E-2</c:v>
                </c:pt>
                <c:pt idx="8">
                  <c:v>1.9499722297102881E-2</c:v>
                </c:pt>
                <c:pt idx="9">
                  <c:v>1.6482139768415102E-2</c:v>
                </c:pt>
                <c:pt idx="10">
                  <c:v>1.4740946297744023E-2</c:v>
                </c:pt>
                <c:pt idx="11">
                  <c:v>1.5290264004807291E-2</c:v>
                </c:pt>
                <c:pt idx="12">
                  <c:v>1.5538631472710703E-2</c:v>
                </c:pt>
                <c:pt idx="13">
                  <c:v>1.6634467297308091E-2</c:v>
                </c:pt>
                <c:pt idx="14">
                  <c:v>1.6343569554956271E-2</c:v>
                </c:pt>
                <c:pt idx="15">
                  <c:v>1.5993610940773919E-2</c:v>
                </c:pt>
                <c:pt idx="16">
                  <c:v>1.6050549756834256E-2</c:v>
                </c:pt>
                <c:pt idx="17">
                  <c:v>1.5828222393906084E-2</c:v>
                </c:pt>
                <c:pt idx="18">
                  <c:v>1.5125679361464119E-2</c:v>
                </c:pt>
                <c:pt idx="19">
                  <c:v>7.9075016646326796E-3</c:v>
                </c:pt>
                <c:pt idx="20">
                  <c:v>6.5203296808291188E-3</c:v>
                </c:pt>
                <c:pt idx="21">
                  <c:v>6.0237849618099571E-3</c:v>
                </c:pt>
                <c:pt idx="22">
                  <c:v>5.6977590308603899E-3</c:v>
                </c:pt>
                <c:pt idx="23">
                  <c:v>5.6572266453047476E-3</c:v>
                </c:pt>
                <c:pt idx="24">
                  <c:v>5.6005109137995468E-3</c:v>
                </c:pt>
                <c:pt idx="25">
                  <c:v>5.5276118363447946E-3</c:v>
                </c:pt>
                <c:pt idx="26">
                  <c:v>5.4385294129404779E-3</c:v>
                </c:pt>
                <c:pt idx="27">
                  <c:v>5.3332636435866089E-3</c:v>
                </c:pt>
                <c:pt idx="28">
                  <c:v>5.2118145282831832E-3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DD-4537-895D-9B95E2C15A47}"/>
            </c:ext>
          </c:extLst>
        </c:ser>
        <c:ser>
          <c:idx val="6"/>
          <c:order val="6"/>
          <c:tx>
            <c:strRef>
              <c:f>Summary!$B$31</c:f>
              <c:strCache>
                <c:ptCount val="1"/>
                <c:pt idx="0">
                  <c:v>Peak_D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Summary!$C$31:$AE$31</c:f>
              <c:numCache>
                <c:formatCode>_(* #,##0.00_);_(* \(#,##0.00\);_(* "-"??_);_(@_)</c:formatCode>
                <c:ptCount val="29"/>
                <c:pt idx="0">
                  <c:v>3.455828905712921E-2</c:v>
                </c:pt>
                <c:pt idx="1">
                  <c:v>4.0712135645504639E-2</c:v>
                </c:pt>
                <c:pt idx="2">
                  <c:v>4.514953391400179E-2</c:v>
                </c:pt>
                <c:pt idx="3">
                  <c:v>5.0593568809576675E-2</c:v>
                </c:pt>
                <c:pt idx="4">
                  <c:v>5.4460387775664691E-2</c:v>
                </c:pt>
                <c:pt idx="5">
                  <c:v>5.5342937015576077E-2</c:v>
                </c:pt>
                <c:pt idx="6">
                  <c:v>5.8542204151427975E-2</c:v>
                </c:pt>
                <c:pt idx="7">
                  <c:v>6.1445355771410561E-2</c:v>
                </c:pt>
                <c:pt idx="8">
                  <c:v>5.9098679796995963E-2</c:v>
                </c:pt>
                <c:pt idx="9">
                  <c:v>5.8408694611872557E-2</c:v>
                </c:pt>
                <c:pt idx="10">
                  <c:v>5.0035658556064441E-2</c:v>
                </c:pt>
                <c:pt idx="11">
                  <c:v>4.3438434162644E-2</c:v>
                </c:pt>
                <c:pt idx="12">
                  <c:v>2.8281567770521484E-2</c:v>
                </c:pt>
                <c:pt idx="13">
                  <c:v>2.7079810068869198E-2</c:v>
                </c:pt>
                <c:pt idx="14">
                  <c:v>2.7178341315015318E-2</c:v>
                </c:pt>
                <c:pt idx="15">
                  <c:v>2.7368783376868024E-2</c:v>
                </c:pt>
                <c:pt idx="16">
                  <c:v>2.8099588973205619E-2</c:v>
                </c:pt>
                <c:pt idx="17">
                  <c:v>2.8125891209992874E-2</c:v>
                </c:pt>
                <c:pt idx="18">
                  <c:v>2.6954562787236E-2</c:v>
                </c:pt>
                <c:pt idx="19">
                  <c:v>1.932298612110404E-2</c:v>
                </c:pt>
                <c:pt idx="20">
                  <c:v>1.7713207725539238E-2</c:v>
                </c:pt>
                <c:pt idx="21">
                  <c:v>1.7272822096912045E-2</c:v>
                </c:pt>
                <c:pt idx="22">
                  <c:v>1.6900221825976371E-2</c:v>
                </c:pt>
                <c:pt idx="23">
                  <c:v>1.6849569033223596E-2</c:v>
                </c:pt>
                <c:pt idx="24">
                  <c:v>1.6777695401015823E-2</c:v>
                </c:pt>
                <c:pt idx="25">
                  <c:v>1.6684600929353047E-2</c:v>
                </c:pt>
                <c:pt idx="26">
                  <c:v>1.6570285618235214E-2</c:v>
                </c:pt>
                <c:pt idx="27">
                  <c:v>1.6434749467662373E-2</c:v>
                </c:pt>
                <c:pt idx="28">
                  <c:v>1.6277992477634531E-2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DD-4537-895D-9B95E2C15A47}"/>
            </c:ext>
          </c:extLst>
        </c:ser>
        <c:ser>
          <c:idx val="7"/>
          <c:order val="7"/>
          <c:tx>
            <c:strRef>
              <c:f>Summary!$B$32</c:f>
              <c:strCache>
                <c:ptCount val="1"/>
                <c:pt idx="0">
                  <c:v>Other_D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Summary!$C$32:$AE$32</c:f>
              <c:numCache>
                <c:formatCode>_(* #,##0.00_);_(* \(#,##0.00\);_(* "-"??_);_(@_)</c:formatCode>
                <c:ptCount val="29"/>
                <c:pt idx="0">
                  <c:v>3.177558403315707E-2</c:v>
                </c:pt>
                <c:pt idx="1">
                  <c:v>4.2316535329918255E-2</c:v>
                </c:pt>
                <c:pt idx="2">
                  <c:v>5.1813264139016095E-2</c:v>
                </c:pt>
                <c:pt idx="3">
                  <c:v>5.8294481335263423E-2</c:v>
                </c:pt>
                <c:pt idx="4">
                  <c:v>6.2073923888743145E-2</c:v>
                </c:pt>
                <c:pt idx="5">
                  <c:v>5.5603728459101054E-2</c:v>
                </c:pt>
                <c:pt idx="6">
                  <c:v>5.5401042450598931E-2</c:v>
                </c:pt>
                <c:pt idx="7">
                  <c:v>5.8542726498987091E-2</c:v>
                </c:pt>
                <c:pt idx="8">
                  <c:v>5.5139080810895233E-2</c:v>
                </c:pt>
                <c:pt idx="9">
                  <c:v>5.5738968218478339E-2</c:v>
                </c:pt>
                <c:pt idx="10">
                  <c:v>5.678340726266163E-2</c:v>
                </c:pt>
                <c:pt idx="11">
                  <c:v>5.7145729678224691E-2</c:v>
                </c:pt>
                <c:pt idx="12">
                  <c:v>4.4118547615883179E-2</c:v>
                </c:pt>
                <c:pt idx="13">
                  <c:v>4.5259910177185787E-2</c:v>
                </c:pt>
                <c:pt idx="14">
                  <c:v>4.452880144451514E-2</c:v>
                </c:pt>
                <c:pt idx="15">
                  <c:v>3.9806199738327643E-2</c:v>
                </c:pt>
                <c:pt idx="16">
                  <c:v>4.0005599266642787E-2</c:v>
                </c:pt>
                <c:pt idx="17">
                  <c:v>4.3096914564504922E-2</c:v>
                </c:pt>
                <c:pt idx="18">
                  <c:v>3.9889146322326235E-2</c:v>
                </c:pt>
                <c:pt idx="19">
                  <c:v>3.8450260778885019E-2</c:v>
                </c:pt>
                <c:pt idx="20">
                  <c:v>3.5896230559177761E-2</c:v>
                </c:pt>
                <c:pt idx="21">
                  <c:v>3.5523160910684366E-2</c:v>
                </c:pt>
                <c:pt idx="22">
                  <c:v>3.4632143447479967E-2</c:v>
                </c:pt>
                <c:pt idx="23">
                  <c:v>3.4561364279737536E-2</c:v>
                </c:pt>
                <c:pt idx="24">
                  <c:v>3.4461010832729434E-2</c:v>
                </c:pt>
                <c:pt idx="25">
                  <c:v>3.4331083106455607E-2</c:v>
                </c:pt>
                <c:pt idx="26">
                  <c:v>3.4171581100916115E-2</c:v>
                </c:pt>
                <c:pt idx="27">
                  <c:v>3.3982504816110912E-2</c:v>
                </c:pt>
                <c:pt idx="28">
                  <c:v>3.3763854252040003E-2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DD-4537-895D-9B95E2C15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46099471"/>
        <c:axId val="546104047"/>
      </c:barChart>
      <c:catAx>
        <c:axId val="546099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546104047"/>
        <c:crosses val="autoZero"/>
        <c:auto val="1"/>
        <c:lblAlgn val="ctr"/>
        <c:lblOffset val="100"/>
        <c:noMultiLvlLbl val="0"/>
      </c:catAx>
      <c:valAx>
        <c:axId val="546104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546099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Calibri Light" panose="020F0302020204030204" pitchFamily="34" charset="0"/>
          <a:cs typeface="Calibri Light" panose="020F03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r>
              <a:rPr lang="en-US"/>
              <a:t>End Use Impacts by Bundle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1"/>
          <c:order val="0"/>
          <c:tx>
            <c:strRef>
              <c:f>'End Use Summary'!$C$17</c:f>
              <c:strCache>
                <c:ptCount val="1"/>
                <c:pt idx="0">
                  <c:v>Miscellaneous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Summary'!$D$17:$L$17</c:f>
              <c:numCache>
                <c:formatCode>#,##0.00;\-#,##0.00;\-;@</c:formatCode>
                <c:ptCount val="9"/>
                <c:pt idx="0">
                  <c:v>3.5270672276163151E-2</c:v>
                </c:pt>
                <c:pt idx="1">
                  <c:v>4.4290110418437126E-3</c:v>
                </c:pt>
                <c:pt idx="2">
                  <c:v>1.0521418449734643E-2</c:v>
                </c:pt>
                <c:pt idx="3">
                  <c:v>2.7829567588172652E-3</c:v>
                </c:pt>
                <c:pt idx="5">
                  <c:v>0.18622580260338514</c:v>
                </c:pt>
                <c:pt idx="6">
                  <c:v>1.2497844895860622E-4</c:v>
                </c:pt>
                <c:pt idx="7">
                  <c:v>5.5802480224451834E-2</c:v>
                </c:pt>
                <c:pt idx="8">
                  <c:v>5.3632466221687498E-2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FF-4CF2-9816-9F25E501EB14}"/>
            </c:ext>
          </c:extLst>
        </c:ser>
        <c:ser>
          <c:idx val="10"/>
          <c:order val="1"/>
          <c:tx>
            <c:strRef>
              <c:f>'End Use Summary'!$C$16</c:f>
              <c:strCache>
                <c:ptCount val="1"/>
                <c:pt idx="0">
                  <c:v>Food Preparation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Summary'!$D$16:$L$16</c:f>
              <c:numCache>
                <c:formatCode>#,##0.00;\-#,##0.00;\-;@</c:formatCode>
                <c:ptCount val="9"/>
                <c:pt idx="0">
                  <c:v>9.4282950355494242E-3</c:v>
                </c:pt>
                <c:pt idx="1">
                  <c:v>1.3657875735068146E-3</c:v>
                </c:pt>
                <c:pt idx="2">
                  <c:v>0</c:v>
                </c:pt>
                <c:pt idx="3">
                  <c:v>2.3411359172890092E-5</c:v>
                </c:pt>
                <c:pt idx="5">
                  <c:v>6.3223580235185137E-2</c:v>
                </c:pt>
                <c:pt idx="6">
                  <c:v>1.9829943401079128E-3</c:v>
                </c:pt>
                <c:pt idx="7">
                  <c:v>6.4375800987121946E-7</c:v>
                </c:pt>
                <c:pt idx="8">
                  <c:v>8.5158857440489324E-5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FF-4CF2-9816-9F25E501EB14}"/>
            </c:ext>
          </c:extLst>
        </c:ser>
        <c:ser>
          <c:idx val="9"/>
          <c:order val="2"/>
          <c:tx>
            <c:strRef>
              <c:f>'[1]End Use Table'!$C$15</c:f>
              <c:strCache>
                <c:ptCount val="1"/>
                <c:pt idx="0">
                  <c:v>Electronics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'[1]End Use Table'!$D$5:$L$6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'[1]End Use Table'!$D$15:$L$15</c:f>
              <c:numCache>
                <c:formatCode>General</c:formatCode>
                <c:ptCount val="9"/>
                <c:pt idx="0">
                  <c:v>5.8409383448647266E-3</c:v>
                </c:pt>
                <c:pt idx="1">
                  <c:v>0</c:v>
                </c:pt>
                <c:pt idx="2">
                  <c:v>0</c:v>
                </c:pt>
                <c:pt idx="3">
                  <c:v>2.259870116770302E-3</c:v>
                </c:pt>
                <c:pt idx="5">
                  <c:v>0.15575575955896365</c:v>
                </c:pt>
                <c:pt idx="6">
                  <c:v>7.8400455522938048E-3</c:v>
                </c:pt>
                <c:pt idx="7">
                  <c:v>8.6957822954486052E-5</c:v>
                </c:pt>
                <c:pt idx="8">
                  <c:v>1.1113757397072486E-2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FF-4CF2-9816-9F25E501EB14}"/>
            </c:ext>
          </c:extLst>
        </c:ser>
        <c:ser>
          <c:idx val="8"/>
          <c:order val="3"/>
          <c:tx>
            <c:strRef>
              <c:f>'End Use Summary'!$C$14</c:f>
              <c:strCache>
                <c:ptCount val="1"/>
                <c:pt idx="0">
                  <c:v>Electronics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Summary'!$D$14:$L$14</c:f>
              <c:numCache>
                <c:formatCode>#,##0.00;\-#,##0.00;\-;@</c:formatCode>
                <c:ptCount val="9"/>
                <c:pt idx="0">
                  <c:v>0.11483424921180244</c:v>
                </c:pt>
                <c:pt idx="1">
                  <c:v>2.1957644138129381E-3</c:v>
                </c:pt>
                <c:pt idx="2">
                  <c:v>5.0252642562492343E-3</c:v>
                </c:pt>
                <c:pt idx="3">
                  <c:v>1.1955956561080189E-3</c:v>
                </c:pt>
                <c:pt idx="5">
                  <c:v>9.6803667515956746E-2</c:v>
                </c:pt>
                <c:pt idx="6">
                  <c:v>1.011959293308136E-3</c:v>
                </c:pt>
                <c:pt idx="7">
                  <c:v>5.3265799314311017E-2</c:v>
                </c:pt>
                <c:pt idx="8">
                  <c:v>1.6790926702201149E-2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FF-4CF2-9816-9F25E501EB14}"/>
            </c:ext>
          </c:extLst>
        </c:ser>
        <c:ser>
          <c:idx val="7"/>
          <c:order val="4"/>
          <c:tx>
            <c:strRef>
              <c:f>'End Use Summary'!$C$13</c:f>
              <c:strCache>
                <c:ptCount val="1"/>
                <c:pt idx="0">
                  <c:v>Com Refrigeration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Summary'!$D$13:$L$13</c:f>
              <c:numCache>
                <c:formatCode>#,##0.00;\-#,##0.00;\-;@</c:formatCode>
                <c:ptCount val="9"/>
                <c:pt idx="0">
                  <c:v>3.7537620571376239E-2</c:v>
                </c:pt>
                <c:pt idx="1">
                  <c:v>1.0514552487054509E-4</c:v>
                </c:pt>
                <c:pt idx="2">
                  <c:v>2.3473086222018598E-4</c:v>
                </c:pt>
                <c:pt idx="3">
                  <c:v>1.6387816458079105E-2</c:v>
                </c:pt>
                <c:pt idx="5">
                  <c:v>0.36093837625918263</c:v>
                </c:pt>
                <c:pt idx="6">
                  <c:v>1.5545863036652096E-2</c:v>
                </c:pt>
                <c:pt idx="7">
                  <c:v>5.6706943451634663E-2</c:v>
                </c:pt>
                <c:pt idx="8">
                  <c:v>9.6018251353693893E-2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FF-4CF2-9816-9F25E501EB14}"/>
            </c:ext>
          </c:extLst>
        </c:ser>
        <c:ser>
          <c:idx val="6"/>
          <c:order val="5"/>
          <c:tx>
            <c:strRef>
              <c:f>'End Use Summary'!$C$12</c:f>
              <c:strCache>
                <c:ptCount val="1"/>
                <c:pt idx="0">
                  <c:v>Res Appliances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Summary'!$D$12:$L$12</c:f>
              <c:numCache>
                <c:formatCode>#,##0.00;\-#,##0.00;\-;@</c:formatCode>
                <c:ptCount val="9"/>
                <c:pt idx="0">
                  <c:v>9.380926151097627E-3</c:v>
                </c:pt>
                <c:pt idx="1">
                  <c:v>1.0354905008660693E-2</c:v>
                </c:pt>
                <c:pt idx="2">
                  <c:v>2.4574595641545689E-2</c:v>
                </c:pt>
                <c:pt idx="3">
                  <c:v>3.5912963856486679E-2</c:v>
                </c:pt>
                <c:pt idx="5">
                  <c:v>0.2377783497405295</c:v>
                </c:pt>
                <c:pt idx="6">
                  <c:v>3.295731036559104E-4</c:v>
                </c:pt>
                <c:pt idx="7">
                  <c:v>3.9303520952154607E-2</c:v>
                </c:pt>
                <c:pt idx="8">
                  <c:v>0.55283561292113736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FF-4CF2-9816-9F25E501EB14}"/>
            </c:ext>
          </c:extLst>
        </c:ser>
        <c:ser>
          <c:idx val="5"/>
          <c:order val="6"/>
          <c:tx>
            <c:strRef>
              <c:f>'End Use Summary'!$C$11</c:f>
              <c:strCache>
                <c:ptCount val="1"/>
                <c:pt idx="0">
                  <c:v>Exterior Lighting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Summary'!$D$11:$L$11</c:f>
              <c:numCache>
                <c:formatCode>#,##0.00;\-#,##0.00;\-;@</c:formatCode>
                <c:ptCount val="9"/>
                <c:pt idx="0">
                  <c:v>2.7701694706918325E-2</c:v>
                </c:pt>
                <c:pt idx="1">
                  <c:v>5.4322498170245398E-2</c:v>
                </c:pt>
                <c:pt idx="2">
                  <c:v>5.9451722402958521E-3</c:v>
                </c:pt>
                <c:pt idx="3">
                  <c:v>1.3037596561301002E-2</c:v>
                </c:pt>
                <c:pt idx="5">
                  <c:v>0.22405156822328612</c:v>
                </c:pt>
                <c:pt idx="6">
                  <c:v>8.7380908851298414E-2</c:v>
                </c:pt>
                <c:pt idx="7">
                  <c:v>5.1245419423128474E-3</c:v>
                </c:pt>
                <c:pt idx="8">
                  <c:v>6.950687118509398E-2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6FF-4CF2-9816-9F25E501EB14}"/>
            </c:ext>
          </c:extLst>
        </c:ser>
        <c:ser>
          <c:idx val="4"/>
          <c:order val="7"/>
          <c:tx>
            <c:strRef>
              <c:f>'End Use Summary'!$C$10</c:f>
              <c:strCache>
                <c:ptCount val="1"/>
                <c:pt idx="0">
                  <c:v>Interior Lighting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Summary'!$D$10:$L$10</c:f>
              <c:numCache>
                <c:formatCode>#,##0.00;\-#,##0.00;\-;@</c:formatCode>
                <c:ptCount val="9"/>
                <c:pt idx="0">
                  <c:v>6.7235477786273173E-2</c:v>
                </c:pt>
                <c:pt idx="1">
                  <c:v>0.42953444413554676</c:v>
                </c:pt>
                <c:pt idx="2">
                  <c:v>9.8934886138508302E-3</c:v>
                </c:pt>
                <c:pt idx="3">
                  <c:v>4.2996665445892507E-2</c:v>
                </c:pt>
                <c:pt idx="5">
                  <c:v>1.5813284025991627</c:v>
                </c:pt>
                <c:pt idx="6">
                  <c:v>0.18941850727020546</c:v>
                </c:pt>
                <c:pt idx="7">
                  <c:v>2.3534141507393788E-2</c:v>
                </c:pt>
                <c:pt idx="8">
                  <c:v>5.8045192193100052E-2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6FF-4CF2-9816-9F25E501EB14}"/>
            </c:ext>
          </c:extLst>
        </c:ser>
        <c:ser>
          <c:idx val="3"/>
          <c:order val="8"/>
          <c:tx>
            <c:strRef>
              <c:f>'End Use Summary'!$C$9</c:f>
              <c:strCache>
                <c:ptCount val="1"/>
                <c:pt idx="0">
                  <c:v>Water Heating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Summary'!$D$9:$L$9</c:f>
              <c:numCache>
                <c:formatCode>#,##0.00;\-#,##0.00;\-;@</c:formatCode>
                <c:ptCount val="9"/>
                <c:pt idx="0">
                  <c:v>5.5525281848168073E-2</c:v>
                </c:pt>
                <c:pt idx="1">
                  <c:v>2.9598901801096882E-3</c:v>
                </c:pt>
                <c:pt idx="2">
                  <c:v>1.0415550932854602E-2</c:v>
                </c:pt>
                <c:pt idx="3">
                  <c:v>1.1692566336340597E-2</c:v>
                </c:pt>
                <c:pt idx="5">
                  <c:v>1.4424092333480696</c:v>
                </c:pt>
                <c:pt idx="6">
                  <c:v>1.9820542959082883E-3</c:v>
                </c:pt>
                <c:pt idx="7">
                  <c:v>1.7552997944134768E-2</c:v>
                </c:pt>
                <c:pt idx="8">
                  <c:v>6.5660112247625302E-2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FF-4CF2-9816-9F25E501EB14}"/>
            </c:ext>
          </c:extLst>
        </c:ser>
        <c:ser>
          <c:idx val="2"/>
          <c:order val="9"/>
          <c:tx>
            <c:strRef>
              <c:f>'End Use Summary'!$C$8</c:f>
              <c:strCache>
                <c:ptCount val="1"/>
                <c:pt idx="0">
                  <c:v>Ventilation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Summary'!$D$8:$L$8</c:f>
              <c:numCache>
                <c:formatCode>#,##0.00;\-#,##0.00;\-;@</c:formatCode>
                <c:ptCount val="9"/>
                <c:pt idx="0">
                  <c:v>0.27997512470423458</c:v>
                </c:pt>
                <c:pt idx="1">
                  <c:v>1.7457009007430115E-2</c:v>
                </c:pt>
                <c:pt idx="2">
                  <c:v>3.3839136708830896E-2</c:v>
                </c:pt>
                <c:pt idx="3">
                  <c:v>6.1733868937164517E-2</c:v>
                </c:pt>
                <c:pt idx="5">
                  <c:v>0.15359011740236223</c:v>
                </c:pt>
                <c:pt idx="6">
                  <c:v>4.7119596136946523E-3</c:v>
                </c:pt>
                <c:pt idx="7">
                  <c:v>3.5289008073352619E-2</c:v>
                </c:pt>
                <c:pt idx="8">
                  <c:v>3.9039296741638037E-2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6FF-4CF2-9816-9F25E501EB14}"/>
            </c:ext>
          </c:extLst>
        </c:ser>
        <c:ser>
          <c:idx val="0"/>
          <c:order val="10"/>
          <c:tx>
            <c:strRef>
              <c:f>'End Use Summary'!$C$7</c:f>
              <c:strCache>
                <c:ptCount val="1"/>
                <c:pt idx="0">
                  <c:v>Cooling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Summary'!$D$7:$L$7</c:f>
              <c:numCache>
                <c:formatCode>#,##0.00;\-#,##0.00;\-;@</c:formatCode>
                <c:ptCount val="9"/>
                <c:pt idx="0">
                  <c:v>2.2168360794158772</c:v>
                </c:pt>
                <c:pt idx="1">
                  <c:v>0.25540449317143543</c:v>
                </c:pt>
                <c:pt idx="2">
                  <c:v>5.0647094094335821E-2</c:v>
                </c:pt>
                <c:pt idx="3">
                  <c:v>0.55756021678249812</c:v>
                </c:pt>
                <c:pt idx="5">
                  <c:v>0.60805366384744286</c:v>
                </c:pt>
                <c:pt idx="6">
                  <c:v>2.3262842416156958E-3</c:v>
                </c:pt>
                <c:pt idx="7">
                  <c:v>4.0358511709110471E-2</c:v>
                </c:pt>
                <c:pt idx="8">
                  <c:v>0.12309004693775495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6FF-4CF2-9816-9F25E501E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0141727"/>
        <c:axId val="1799485055"/>
      </c:barChart>
      <c:catAx>
        <c:axId val="1970141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1799485055"/>
        <c:crosses val="autoZero"/>
        <c:auto val="1"/>
        <c:lblAlgn val="ctr"/>
        <c:lblOffset val="100"/>
        <c:noMultiLvlLbl val="0"/>
      </c:catAx>
      <c:valAx>
        <c:axId val="1799485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en-US"/>
                  <a:t>2045 Cumulative Savings (GWh)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en-US"/>
            </a:p>
          </c:txPr>
        </c:title>
        <c:numFmt formatCode="#,##0;\-#,##0;\-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1970141727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Calibri Light" panose="020F0302020204030204" pitchFamily="34" charset="0"/>
          <a:cs typeface="Calibri Light" panose="020F03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431800</xdr:colOff>
      <xdr:row>20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8C9641-56F0-42D3-AE44-7D337FA9E3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1</xdr:row>
      <xdr:rowOff>0</xdr:rowOff>
    </xdr:from>
    <xdr:to>
      <xdr:col>19</xdr:col>
      <xdr:colOff>203834</xdr:colOff>
      <xdr:row>20</xdr:row>
      <xdr:rowOff>38417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CFA7061-17E1-4A98-8BF1-1F5443175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96100" y="190500"/>
          <a:ext cx="7315834" cy="3657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3</xdr:row>
      <xdr:rowOff>71437</xdr:rowOff>
    </xdr:from>
    <xdr:to>
      <xdr:col>23</xdr:col>
      <xdr:colOff>342900</xdr:colOff>
      <xdr:row>23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531AB5-5518-492A-95C6-21D6DAF8415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nguyen\Documents\EAP%20Projects\32024%20HECO%202021%20IGP%20Support\Measure%20Mapping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d Use Table"/>
      <sheetName val="Oahu"/>
      <sheetName val="Maui"/>
      <sheetName val="Hawaii"/>
      <sheetName val="Lanai"/>
      <sheetName val="Molokai"/>
    </sheetNames>
    <sheetDataSet>
      <sheetData sheetId="0">
        <row r="5">
          <cell r="D5" t="str">
            <v>Peak</v>
          </cell>
          <cell r="H5" t="str">
            <v xml:space="preserve"> </v>
          </cell>
          <cell r="I5" t="str">
            <v>Other</v>
          </cell>
        </row>
        <row r="6">
          <cell r="D6" t="str">
            <v>A</v>
          </cell>
          <cell r="E6" t="str">
            <v>B</v>
          </cell>
          <cell r="F6" t="str">
            <v>C</v>
          </cell>
          <cell r="G6" t="str">
            <v>D</v>
          </cell>
          <cell r="I6" t="str">
            <v>A</v>
          </cell>
          <cell r="J6" t="str">
            <v>B</v>
          </cell>
          <cell r="K6" t="str">
            <v>C</v>
          </cell>
          <cell r="L6" t="str">
            <v>D</v>
          </cell>
        </row>
        <row r="15">
          <cell r="C15" t="str">
            <v>Electronics</v>
          </cell>
          <cell r="D15">
            <v>5.8409383448647266E-3</v>
          </cell>
          <cell r="E15">
            <v>0</v>
          </cell>
          <cell r="F15">
            <v>0</v>
          </cell>
          <cell r="G15">
            <v>2.259870116770302E-3</v>
          </cell>
          <cell r="I15">
            <v>0.15575575955896365</v>
          </cell>
          <cell r="J15">
            <v>7.8400455522938048E-3</v>
          </cell>
          <cell r="K15">
            <v>8.6957822954486052E-5</v>
          </cell>
          <cell r="L15">
            <v>1.1113757397072486E-2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AEG">
      <a:dk1>
        <a:sysClr val="windowText" lastClr="000000"/>
      </a:dk1>
      <a:lt1>
        <a:sysClr val="window" lastClr="FFFFFF"/>
      </a:lt1>
      <a:dk2>
        <a:srgbClr val="1C1D4D"/>
      </a:dk2>
      <a:lt2>
        <a:srgbClr val="E6E7E8"/>
      </a:lt2>
      <a:accent1>
        <a:srgbClr val="348490"/>
      </a:accent1>
      <a:accent2>
        <a:srgbClr val="00376C"/>
      </a:accent2>
      <a:accent3>
        <a:srgbClr val="990000"/>
      </a:accent3>
      <a:accent4>
        <a:srgbClr val="FFCC66"/>
      </a:accent4>
      <a:accent5>
        <a:srgbClr val="FF7F00"/>
      </a:accent5>
      <a:accent6>
        <a:srgbClr val="A5C0B8"/>
      </a:accent6>
      <a:hlink>
        <a:srgbClr val="348490"/>
      </a:hlink>
      <a:folHlink>
        <a:srgbClr val="7F7F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DDA66-C439-4FAB-A8E2-415B826AE305}">
  <sheetPr codeName="Sheet12"/>
  <dimension ref="B23:AG155"/>
  <sheetViews>
    <sheetView tabSelected="1" zoomScale="75" zoomScaleNormal="75" workbookViewId="0"/>
  </sheetViews>
  <sheetFormatPr defaultRowHeight="15" x14ac:dyDescent="0.25"/>
  <cols>
    <col min="1" max="1" width="3.28515625" customWidth="1"/>
    <col min="2" max="2" width="25.5703125" customWidth="1"/>
    <col min="3" max="32" width="10.7109375" customWidth="1"/>
    <col min="33" max="33" width="16.5703125" bestFit="1" customWidth="1"/>
  </cols>
  <sheetData>
    <row r="23" spans="2:31" x14ac:dyDescent="0.25">
      <c r="B23" s="1" t="s">
        <v>9</v>
      </c>
    </row>
    <row r="24" spans="2:31" x14ac:dyDescent="0.25">
      <c r="B24" s="2" t="s">
        <v>0</v>
      </c>
      <c r="C24" s="3">
        <v>2022</v>
      </c>
      <c r="D24" s="3">
        <f>C24+1</f>
        <v>2023</v>
      </c>
      <c r="E24" s="3">
        <f t="shared" ref="E24:AE24" si="0">D24+1</f>
        <v>2024</v>
      </c>
      <c r="F24" s="3">
        <f t="shared" si="0"/>
        <v>2025</v>
      </c>
      <c r="G24" s="3">
        <f t="shared" si="0"/>
        <v>2026</v>
      </c>
      <c r="H24" s="3">
        <f t="shared" si="0"/>
        <v>2027</v>
      </c>
      <c r="I24" s="3">
        <f t="shared" si="0"/>
        <v>2028</v>
      </c>
      <c r="J24" s="3">
        <f t="shared" si="0"/>
        <v>2029</v>
      </c>
      <c r="K24" s="3">
        <f t="shared" si="0"/>
        <v>2030</v>
      </c>
      <c r="L24" s="3">
        <f t="shared" si="0"/>
        <v>2031</v>
      </c>
      <c r="M24" s="3">
        <f t="shared" si="0"/>
        <v>2032</v>
      </c>
      <c r="N24" s="3">
        <f t="shared" si="0"/>
        <v>2033</v>
      </c>
      <c r="O24" s="3">
        <f t="shared" si="0"/>
        <v>2034</v>
      </c>
      <c r="P24" s="3">
        <f t="shared" si="0"/>
        <v>2035</v>
      </c>
      <c r="Q24" s="3">
        <f t="shared" si="0"/>
        <v>2036</v>
      </c>
      <c r="R24" s="3">
        <f t="shared" si="0"/>
        <v>2037</v>
      </c>
      <c r="S24" s="3">
        <f t="shared" si="0"/>
        <v>2038</v>
      </c>
      <c r="T24" s="3">
        <f t="shared" si="0"/>
        <v>2039</v>
      </c>
      <c r="U24" s="3">
        <f t="shared" si="0"/>
        <v>2040</v>
      </c>
      <c r="V24" s="3">
        <f t="shared" si="0"/>
        <v>2041</v>
      </c>
      <c r="W24" s="3">
        <f t="shared" si="0"/>
        <v>2042</v>
      </c>
      <c r="X24" s="3">
        <f t="shared" si="0"/>
        <v>2043</v>
      </c>
      <c r="Y24" s="3">
        <f t="shared" si="0"/>
        <v>2044</v>
      </c>
      <c r="Z24" s="3">
        <f t="shared" si="0"/>
        <v>2045</v>
      </c>
      <c r="AA24" s="3">
        <f t="shared" si="0"/>
        <v>2046</v>
      </c>
      <c r="AB24" s="3">
        <f t="shared" si="0"/>
        <v>2047</v>
      </c>
      <c r="AC24" s="3">
        <f t="shared" si="0"/>
        <v>2048</v>
      </c>
      <c r="AD24" s="3">
        <f t="shared" si="0"/>
        <v>2049</v>
      </c>
      <c r="AE24" s="3">
        <f t="shared" si="0"/>
        <v>2050</v>
      </c>
    </row>
    <row r="25" spans="2:31" x14ac:dyDescent="0.25">
      <c r="B25" s="4" t="s">
        <v>1</v>
      </c>
      <c r="C25" s="5">
        <v>7.4205821076891137E-2</v>
      </c>
      <c r="D25" s="5">
        <v>8.633393324319294E-2</v>
      </c>
      <c r="E25" s="5">
        <v>0.10065990142506127</v>
      </c>
      <c r="F25" s="5">
        <v>0.12277713698459899</v>
      </c>
      <c r="G25" s="5">
        <v>0.12793777195683162</v>
      </c>
      <c r="H25" s="5">
        <v>0.12854185691203565</v>
      </c>
      <c r="I25" s="5">
        <v>0.13970075961624548</v>
      </c>
      <c r="J25" s="5">
        <v>0.13646930005435517</v>
      </c>
      <c r="K25" s="5">
        <v>0.14361061792082178</v>
      </c>
      <c r="L25" s="5">
        <v>0.15023913737836275</v>
      </c>
      <c r="M25" s="5">
        <v>0.14349376022152346</v>
      </c>
      <c r="N25" s="5">
        <v>0.1438032292872074</v>
      </c>
      <c r="O25" s="5">
        <v>0.13377454841920391</v>
      </c>
      <c r="P25" s="5">
        <v>0.12329723380900302</v>
      </c>
      <c r="Q25" s="5">
        <v>0.12736086838377514</v>
      </c>
      <c r="R25" s="5">
        <v>0.12966513658713882</v>
      </c>
      <c r="S25" s="5">
        <v>0.13216157244229185</v>
      </c>
      <c r="T25" s="5">
        <v>0.14372489772841471</v>
      </c>
      <c r="U25" s="5">
        <v>0.13451128277237948</v>
      </c>
      <c r="V25" s="5">
        <v>0.11076606403488845</v>
      </c>
      <c r="W25" s="5">
        <v>0.10098327107068182</v>
      </c>
      <c r="X25" s="5">
        <v>9.5817412372266972E-2</v>
      </c>
      <c r="Y25" s="5">
        <v>8.9276468771693387E-2</v>
      </c>
      <c r="Z25" s="5">
        <v>8.8840957712808671E-2</v>
      </c>
      <c r="AA25" s="5">
        <v>8.8267666690586222E-2</v>
      </c>
      <c r="AB25" s="5">
        <v>8.7556595705026039E-2</v>
      </c>
      <c r="AC25" s="5">
        <v>8.6707744756128219E-2</v>
      </c>
      <c r="AD25" s="5">
        <v>8.5721113843892624E-2</v>
      </c>
      <c r="AE25" s="5">
        <v>8.4596702968319143E-2</v>
      </c>
    </row>
    <row r="26" spans="2:31" x14ac:dyDescent="0.25">
      <c r="B26" s="4" t="s">
        <v>2</v>
      </c>
      <c r="C26" s="5">
        <v>0.19424507226565546</v>
      </c>
      <c r="D26" s="5">
        <v>0.20975613621476613</v>
      </c>
      <c r="E26" s="5">
        <v>0.23834230074049484</v>
      </c>
      <c r="F26" s="5">
        <v>0.27755947638064693</v>
      </c>
      <c r="G26" s="5">
        <v>0.25224370315820577</v>
      </c>
      <c r="H26" s="5">
        <v>0.26379073616729992</v>
      </c>
      <c r="I26" s="5">
        <v>0.28093467477094392</v>
      </c>
      <c r="J26" s="5">
        <v>0.30293690634498827</v>
      </c>
      <c r="K26" s="5">
        <v>0.31661004789282693</v>
      </c>
      <c r="L26" s="5">
        <v>0.31235154161247836</v>
      </c>
      <c r="M26" s="5">
        <v>0.29771072780098107</v>
      </c>
      <c r="N26" s="5">
        <v>0.30483413978938151</v>
      </c>
      <c r="O26" s="5">
        <v>0.28176130088086015</v>
      </c>
      <c r="P26" s="5">
        <v>0.27597471714556376</v>
      </c>
      <c r="Q26" s="5">
        <v>0.2620825791026386</v>
      </c>
      <c r="R26" s="5">
        <v>0.24358307642516117</v>
      </c>
      <c r="S26" s="5">
        <v>0.24010414322151025</v>
      </c>
      <c r="T26" s="5">
        <v>0.2386400969346468</v>
      </c>
      <c r="U26" s="5">
        <v>0.24728052748250079</v>
      </c>
      <c r="V26" s="5">
        <v>0.23676471549476233</v>
      </c>
      <c r="W26" s="5">
        <v>0.20676107203780528</v>
      </c>
      <c r="X26" s="5">
        <v>0.19896466809518415</v>
      </c>
      <c r="Y26" s="5">
        <v>0.17633077515287718</v>
      </c>
      <c r="Z26" s="5">
        <v>0.17548641327522091</v>
      </c>
      <c r="AA26" s="5">
        <v>0.17433383192676366</v>
      </c>
      <c r="AB26" s="5">
        <v>0.17287303110750449</v>
      </c>
      <c r="AC26" s="5">
        <v>0.17110401081744395</v>
      </c>
      <c r="AD26" s="5">
        <v>0.16902677105658198</v>
      </c>
      <c r="AE26" s="5">
        <v>0.16664131182491831</v>
      </c>
    </row>
    <row r="27" spans="2:31" x14ac:dyDescent="0.25">
      <c r="B27" s="4" t="s">
        <v>3</v>
      </c>
      <c r="C27" s="5">
        <v>3.7648259822030093E-2</v>
      </c>
      <c r="D27" s="5">
        <v>5.3296436889931374E-2</v>
      </c>
      <c r="E27" s="5">
        <v>6.0462935655236388E-2</v>
      </c>
      <c r="F27" s="5">
        <v>6.2123896177980288E-2</v>
      </c>
      <c r="G27" s="5">
        <v>4.9308795380825457E-2</v>
      </c>
      <c r="H27" s="5">
        <v>2.8935758822183567E-2</v>
      </c>
      <c r="I27" s="5">
        <v>2.7945843583482941E-2</v>
      </c>
      <c r="J27" s="5">
        <v>2.9666433955167409E-2</v>
      </c>
      <c r="K27" s="5">
        <v>2.8298542653485671E-2</v>
      </c>
      <c r="L27" s="5">
        <v>2.5997330074778977E-2</v>
      </c>
      <c r="M27" s="5">
        <v>2.3984231756313382E-2</v>
      </c>
      <c r="N27" s="5">
        <v>2.4354168071652735E-2</v>
      </c>
      <c r="O27" s="5">
        <v>2.6738321612959776E-2</v>
      </c>
      <c r="P27" s="5">
        <v>2.3005244049946288E-2</v>
      </c>
      <c r="Q27" s="5">
        <v>2.5050708913083523E-2</v>
      </c>
      <c r="R27" s="5">
        <v>2.4053841527675354E-2</v>
      </c>
      <c r="S27" s="5">
        <v>2.3171067398702082E-2</v>
      </c>
      <c r="T27" s="5">
        <v>2.5366529833717875E-2</v>
      </c>
      <c r="U27" s="5">
        <v>2.3559002528044614E-2</v>
      </c>
      <c r="V27" s="5">
        <v>1.8112739459702477E-2</v>
      </c>
      <c r="W27" s="5">
        <v>1.8610533646497604E-2</v>
      </c>
      <c r="X27" s="5">
        <v>1.8437796082189588E-2</v>
      </c>
      <c r="Y27" s="5">
        <v>1.7242288718238422E-2</v>
      </c>
      <c r="Z27" s="5">
        <v>1.7193113504312317E-2</v>
      </c>
      <c r="AA27" s="5">
        <v>1.7121400547244429E-2</v>
      </c>
      <c r="AB27" s="5">
        <v>1.702714984703475E-2</v>
      </c>
      <c r="AC27" s="5">
        <v>1.6910361403683304E-2</v>
      </c>
      <c r="AD27" s="5">
        <v>1.6771035217190085E-2</v>
      </c>
      <c r="AE27" s="5">
        <v>1.6609171287555093E-2</v>
      </c>
    </row>
    <row r="28" spans="2:31" x14ac:dyDescent="0.25">
      <c r="B28" s="4" t="s">
        <v>5</v>
      </c>
      <c r="C28" s="5">
        <v>3.9617880916022509E-2</v>
      </c>
      <c r="D28" s="5">
        <v>3.5920967737737508E-2</v>
      </c>
      <c r="E28" s="5">
        <v>3.6947955720054916E-2</v>
      </c>
      <c r="F28" s="5">
        <v>3.7994049750176298E-2</v>
      </c>
      <c r="G28" s="5">
        <v>1.5314040691362789E-2</v>
      </c>
      <c r="H28" s="5">
        <v>5.2973254818923831E-3</v>
      </c>
      <c r="I28" s="5">
        <v>6.0063090246810363E-3</v>
      </c>
      <c r="J28" s="5">
        <v>5.2066974245447593E-3</v>
      </c>
      <c r="K28" s="5">
        <v>4.9178880991362006E-3</v>
      </c>
      <c r="L28" s="5">
        <v>4.8800237568979504E-3</v>
      </c>
      <c r="M28" s="5">
        <v>3.0536879866053515E-3</v>
      </c>
      <c r="N28" s="5">
        <v>3.0109588446793297E-3</v>
      </c>
      <c r="O28" s="5">
        <v>2.3680534188484071E-3</v>
      </c>
      <c r="P28" s="5">
        <v>2.2208446637688758E-3</v>
      </c>
      <c r="Q28" s="5">
        <v>2.1810675092951708E-3</v>
      </c>
      <c r="R28" s="5">
        <v>2.1466557380135287E-3</v>
      </c>
      <c r="S28" s="5">
        <v>6.6271309651726564E-3</v>
      </c>
      <c r="T28" s="5">
        <v>6.505509650838682E-3</v>
      </c>
      <c r="U28" s="5">
        <v>6.4751167139393603E-3</v>
      </c>
      <c r="V28" s="5">
        <v>4.0394281490646671E-3</v>
      </c>
      <c r="W28" s="5">
        <v>4.539318113284856E-3</v>
      </c>
      <c r="X28" s="5">
        <v>3.9728619340919508E-3</v>
      </c>
      <c r="Y28" s="5">
        <v>4.8571503431102994E-4</v>
      </c>
      <c r="Z28" s="5">
        <v>4.8403125734741801E-4</v>
      </c>
      <c r="AA28" s="5">
        <v>4.8201135165091831E-4</v>
      </c>
      <c r="AB28" s="5">
        <v>4.7965531722153084E-4</v>
      </c>
      <c r="AC28" s="5">
        <v>4.7696315405925565E-4</v>
      </c>
      <c r="AD28" s="5">
        <v>4.739348621640928E-4</v>
      </c>
      <c r="AE28" s="5">
        <v>4.7057044153604217E-4</v>
      </c>
    </row>
    <row r="29" spans="2:31" x14ac:dyDescent="0.25">
      <c r="B29" s="4" t="s">
        <v>4</v>
      </c>
      <c r="C29" s="5">
        <v>3.2705852859640653E-3</v>
      </c>
      <c r="D29" s="5">
        <v>5.2459005791677818E-3</v>
      </c>
      <c r="E29" s="5">
        <v>5.8993149326659724E-3</v>
      </c>
      <c r="F29" s="5">
        <v>7.4715038435972979E-3</v>
      </c>
      <c r="G29" s="5">
        <v>7.6670069730535549E-3</v>
      </c>
      <c r="H29" s="5">
        <v>5.8135107705500969E-3</v>
      </c>
      <c r="I29" s="5">
        <v>6.193112441487513E-3</v>
      </c>
      <c r="J29" s="5">
        <v>6.5511962580305019E-3</v>
      </c>
      <c r="K29" s="5">
        <v>6.858528367422176E-3</v>
      </c>
      <c r="L29" s="5">
        <v>7.1611353654517686E-3</v>
      </c>
      <c r="M29" s="5">
        <v>7.461824304564664E-3</v>
      </c>
      <c r="N29" s="5">
        <v>7.7663215246671514E-3</v>
      </c>
      <c r="O29" s="5">
        <v>7.8156935223556295E-3</v>
      </c>
      <c r="P29" s="5">
        <v>7.9121696523331078E-3</v>
      </c>
      <c r="Q29" s="5">
        <v>8.0323274510629098E-3</v>
      </c>
      <c r="R29" s="5">
        <v>8.1537205185761158E-3</v>
      </c>
      <c r="S29" s="5">
        <v>8.5312986054318623E-3</v>
      </c>
      <c r="T29" s="5">
        <v>8.4282384664130672E-3</v>
      </c>
      <c r="U29" s="5">
        <v>8.0701483385964643E-3</v>
      </c>
      <c r="V29" s="5">
        <v>5.8059096138271234E-3</v>
      </c>
      <c r="W29" s="5">
        <v>5.4264546966332067E-3</v>
      </c>
      <c r="X29" s="5">
        <v>5.392595245160974E-3</v>
      </c>
      <c r="Y29" s="5">
        <v>5.2729178687301089E-3</v>
      </c>
      <c r="Z29" s="5">
        <v>5.2549291257085627E-3</v>
      </c>
      <c r="AA29" s="5">
        <v>5.2285074719033101E-3</v>
      </c>
      <c r="AB29" s="5">
        <v>5.1936529073143452E-3</v>
      </c>
      <c r="AC29" s="5">
        <v>5.1503654319416791E-3</v>
      </c>
      <c r="AD29" s="5">
        <v>5.0986450457853006E-3</v>
      </c>
      <c r="AE29" s="5">
        <v>5.0384917488452202E-3</v>
      </c>
    </row>
    <row r="30" spans="2:31" x14ac:dyDescent="0.25">
      <c r="B30" s="4" t="s">
        <v>7</v>
      </c>
      <c r="C30" s="5">
        <v>1.2505706141048664E-2</v>
      </c>
      <c r="D30" s="5">
        <v>1.4008999541011225E-2</v>
      </c>
      <c r="E30" s="5">
        <v>1.5251712641619404E-2</v>
      </c>
      <c r="F30" s="5">
        <v>1.7005511890428315E-2</v>
      </c>
      <c r="G30" s="5">
        <v>1.7625271712951657E-2</v>
      </c>
      <c r="H30" s="5">
        <v>1.7661440820376503E-2</v>
      </c>
      <c r="I30" s="5">
        <v>1.8374743537598569E-2</v>
      </c>
      <c r="J30" s="5">
        <v>1.9045778578617369E-2</v>
      </c>
      <c r="K30" s="5">
        <v>1.9499722297102881E-2</v>
      </c>
      <c r="L30" s="5">
        <v>1.6482139768415102E-2</v>
      </c>
      <c r="M30" s="5">
        <v>1.4740946297744023E-2</v>
      </c>
      <c r="N30" s="5">
        <v>1.5290264004807291E-2</v>
      </c>
      <c r="O30" s="5">
        <v>1.5538631472710703E-2</v>
      </c>
      <c r="P30" s="5">
        <v>1.6634467297308091E-2</v>
      </c>
      <c r="Q30" s="5">
        <v>1.6343569554956271E-2</v>
      </c>
      <c r="R30" s="5">
        <v>1.5993610940773919E-2</v>
      </c>
      <c r="S30" s="5">
        <v>1.6050549756834256E-2</v>
      </c>
      <c r="T30" s="5">
        <v>1.5828222393906084E-2</v>
      </c>
      <c r="U30" s="5">
        <v>1.5125679361464119E-2</v>
      </c>
      <c r="V30" s="5">
        <v>7.9075016646326796E-3</v>
      </c>
      <c r="W30" s="5">
        <v>6.5203296808291188E-3</v>
      </c>
      <c r="X30" s="5">
        <v>6.0237849618099571E-3</v>
      </c>
      <c r="Y30" s="5">
        <v>5.6977590308603899E-3</v>
      </c>
      <c r="Z30" s="5">
        <v>5.6572266453047476E-3</v>
      </c>
      <c r="AA30" s="5">
        <v>5.6005109137995468E-3</v>
      </c>
      <c r="AB30" s="5">
        <v>5.5276118363447946E-3</v>
      </c>
      <c r="AC30" s="5">
        <v>5.4385294129404779E-3</v>
      </c>
      <c r="AD30" s="5">
        <v>5.3332636435866089E-3</v>
      </c>
      <c r="AE30" s="5">
        <v>5.2118145282831832E-3</v>
      </c>
    </row>
    <row r="31" spans="2:31" x14ac:dyDescent="0.25">
      <c r="B31" s="4" t="s">
        <v>6</v>
      </c>
      <c r="C31" s="5">
        <v>3.455828905712921E-2</v>
      </c>
      <c r="D31" s="5">
        <v>4.0712135645504639E-2</v>
      </c>
      <c r="E31" s="5">
        <v>4.514953391400179E-2</v>
      </c>
      <c r="F31" s="5">
        <v>5.0593568809576675E-2</v>
      </c>
      <c r="G31" s="5">
        <v>5.4460387775664691E-2</v>
      </c>
      <c r="H31" s="5">
        <v>5.5342937015576077E-2</v>
      </c>
      <c r="I31" s="5">
        <v>5.8542204151427975E-2</v>
      </c>
      <c r="J31" s="5">
        <v>6.1445355771410561E-2</v>
      </c>
      <c r="K31" s="5">
        <v>5.9098679796995963E-2</v>
      </c>
      <c r="L31" s="5">
        <v>5.8408694611872557E-2</v>
      </c>
      <c r="M31" s="5">
        <v>5.0035658556064441E-2</v>
      </c>
      <c r="N31" s="5">
        <v>4.3438434162644E-2</v>
      </c>
      <c r="O31" s="5">
        <v>2.8281567770521484E-2</v>
      </c>
      <c r="P31" s="5">
        <v>2.7079810068869198E-2</v>
      </c>
      <c r="Q31" s="5">
        <v>2.7178341315015318E-2</v>
      </c>
      <c r="R31" s="5">
        <v>2.7368783376868024E-2</v>
      </c>
      <c r="S31" s="5">
        <v>2.8099588973205619E-2</v>
      </c>
      <c r="T31" s="5">
        <v>2.8125891209992874E-2</v>
      </c>
      <c r="U31" s="5">
        <v>2.6954562787236E-2</v>
      </c>
      <c r="V31" s="5">
        <v>1.932298612110404E-2</v>
      </c>
      <c r="W31" s="5">
        <v>1.7713207725539238E-2</v>
      </c>
      <c r="X31" s="5">
        <v>1.7272822096912045E-2</v>
      </c>
      <c r="Y31" s="5">
        <v>1.6900221825976371E-2</v>
      </c>
      <c r="Z31" s="5">
        <v>1.6849569033223596E-2</v>
      </c>
      <c r="AA31" s="5">
        <v>1.6777695401015823E-2</v>
      </c>
      <c r="AB31" s="5">
        <v>1.6684600929353047E-2</v>
      </c>
      <c r="AC31" s="5">
        <v>1.6570285618235214E-2</v>
      </c>
      <c r="AD31" s="5">
        <v>1.6434749467662373E-2</v>
      </c>
      <c r="AE31" s="5">
        <v>1.6277992477634531E-2</v>
      </c>
    </row>
    <row r="32" spans="2:31" x14ac:dyDescent="0.25">
      <c r="B32" s="4" t="s">
        <v>8</v>
      </c>
      <c r="C32" s="5">
        <v>3.177558403315707E-2</v>
      </c>
      <c r="D32" s="5">
        <v>4.2316535329918255E-2</v>
      </c>
      <c r="E32" s="5">
        <v>5.1813264139016095E-2</v>
      </c>
      <c r="F32" s="5">
        <v>5.8294481335263423E-2</v>
      </c>
      <c r="G32" s="5">
        <v>6.2073923888743145E-2</v>
      </c>
      <c r="H32" s="5">
        <v>5.5603728459101054E-2</v>
      </c>
      <c r="I32" s="5">
        <v>5.5401042450598931E-2</v>
      </c>
      <c r="J32" s="5">
        <v>5.8542726498987091E-2</v>
      </c>
      <c r="K32" s="5">
        <v>5.5139080810895233E-2</v>
      </c>
      <c r="L32" s="5">
        <v>5.5738968218478339E-2</v>
      </c>
      <c r="M32" s="5">
        <v>5.678340726266163E-2</v>
      </c>
      <c r="N32" s="5">
        <v>5.7145729678224691E-2</v>
      </c>
      <c r="O32" s="5">
        <v>4.4118547615883179E-2</v>
      </c>
      <c r="P32" s="5">
        <v>4.5259910177185787E-2</v>
      </c>
      <c r="Q32" s="5">
        <v>4.452880144451514E-2</v>
      </c>
      <c r="R32" s="5">
        <v>3.9806199738327643E-2</v>
      </c>
      <c r="S32" s="5">
        <v>4.0005599266642787E-2</v>
      </c>
      <c r="T32" s="5">
        <v>4.3096914564504922E-2</v>
      </c>
      <c r="U32" s="5">
        <v>3.9889146322326235E-2</v>
      </c>
      <c r="V32" s="5">
        <v>3.8450260778885019E-2</v>
      </c>
      <c r="W32" s="5">
        <v>3.5896230559177761E-2</v>
      </c>
      <c r="X32" s="5">
        <v>3.5523160910684366E-2</v>
      </c>
      <c r="Y32" s="5">
        <v>3.4632143447479967E-2</v>
      </c>
      <c r="Z32" s="5">
        <v>3.4561364279737536E-2</v>
      </c>
      <c r="AA32" s="5">
        <v>3.4461010832729434E-2</v>
      </c>
      <c r="AB32" s="5">
        <v>3.4331083106455607E-2</v>
      </c>
      <c r="AC32" s="5">
        <v>3.4171581100916115E-2</v>
      </c>
      <c r="AD32" s="5">
        <v>3.3982504816110912E-2</v>
      </c>
      <c r="AE32" s="5">
        <v>3.3763854252040003E-2</v>
      </c>
    </row>
    <row r="33" spans="2:31" x14ac:dyDescent="0.25">
      <c r="B33" s="6" t="s">
        <v>13</v>
      </c>
      <c r="C33" s="7">
        <f t="shared" ref="C33:AE33" si="1">SUM(C25:C32)</f>
        <v>0.4278271985978982</v>
      </c>
      <c r="D33" s="7">
        <f t="shared" si="1"/>
        <v>0.48759104518122981</v>
      </c>
      <c r="E33" s="7">
        <f t="shared" si="1"/>
        <v>0.55452691916815078</v>
      </c>
      <c r="F33" s="7">
        <f t="shared" si="1"/>
        <v>0.6338196251722682</v>
      </c>
      <c r="G33" s="7">
        <f t="shared" si="1"/>
        <v>0.58663090153763864</v>
      </c>
      <c r="H33" s="7">
        <f t="shared" si="1"/>
        <v>0.56098729444901529</v>
      </c>
      <c r="I33" s="7">
        <f t="shared" si="1"/>
        <v>0.59309868957646639</v>
      </c>
      <c r="J33" s="7">
        <f t="shared" si="1"/>
        <v>0.61986439488610123</v>
      </c>
      <c r="K33" s="7">
        <f t="shared" si="1"/>
        <v>0.63403310783868683</v>
      </c>
      <c r="L33" s="7">
        <f t="shared" si="1"/>
        <v>0.63125897078673587</v>
      </c>
      <c r="M33" s="7">
        <f t="shared" si="1"/>
        <v>0.59726424418645796</v>
      </c>
      <c r="N33" s="7">
        <f t="shared" si="1"/>
        <v>0.59964324536326419</v>
      </c>
      <c r="O33" s="7">
        <f t="shared" si="1"/>
        <v>0.54039666471334313</v>
      </c>
      <c r="P33" s="7">
        <f t="shared" si="1"/>
        <v>0.52138439686397819</v>
      </c>
      <c r="Q33" s="7">
        <f t="shared" si="1"/>
        <v>0.51275826367434207</v>
      </c>
      <c r="R33" s="7">
        <f t="shared" si="1"/>
        <v>0.4907710248525346</v>
      </c>
      <c r="S33" s="7">
        <f t="shared" si="1"/>
        <v>0.49475095062979124</v>
      </c>
      <c r="T33" s="7">
        <f t="shared" si="1"/>
        <v>0.50971630078243502</v>
      </c>
      <c r="U33" s="7">
        <f t="shared" si="1"/>
        <v>0.5018654663064871</v>
      </c>
      <c r="V33" s="7">
        <f t="shared" si="1"/>
        <v>0.44116960531686678</v>
      </c>
      <c r="W33" s="7">
        <f t="shared" si="1"/>
        <v>0.39645041753044885</v>
      </c>
      <c r="X33" s="7">
        <f t="shared" si="1"/>
        <v>0.3814051016983</v>
      </c>
      <c r="Y33" s="7">
        <f t="shared" si="1"/>
        <v>0.3458382898501669</v>
      </c>
      <c r="Z33" s="7">
        <f t="shared" si="1"/>
        <v>0.34432760483366381</v>
      </c>
      <c r="AA33" s="7">
        <f t="shared" si="1"/>
        <v>0.34227263513569334</v>
      </c>
      <c r="AB33" s="7">
        <f t="shared" si="1"/>
        <v>0.33967338075625458</v>
      </c>
      <c r="AC33" s="7">
        <f t="shared" si="1"/>
        <v>0.33652984169534822</v>
      </c>
      <c r="AD33" s="7">
        <f t="shared" si="1"/>
        <v>0.33284201795297397</v>
      </c>
      <c r="AE33" s="7">
        <f t="shared" si="1"/>
        <v>0.32860990952913149</v>
      </c>
    </row>
    <row r="36" spans="2:31" x14ac:dyDescent="0.25">
      <c r="B36" s="1" t="s">
        <v>10</v>
      </c>
    </row>
    <row r="37" spans="2:31" x14ac:dyDescent="0.25">
      <c r="B37" s="2" t="str">
        <f t="shared" ref="B37:B46" si="2">B24</f>
        <v>Bundle</v>
      </c>
      <c r="C37" s="3">
        <f t="shared" ref="C37:AE37" si="3">C$24</f>
        <v>2022</v>
      </c>
      <c r="D37" s="3">
        <f t="shared" si="3"/>
        <v>2023</v>
      </c>
      <c r="E37" s="3">
        <f t="shared" si="3"/>
        <v>2024</v>
      </c>
      <c r="F37" s="3">
        <f t="shared" si="3"/>
        <v>2025</v>
      </c>
      <c r="G37" s="3">
        <f t="shared" si="3"/>
        <v>2026</v>
      </c>
      <c r="H37" s="3">
        <f t="shared" si="3"/>
        <v>2027</v>
      </c>
      <c r="I37" s="3">
        <f t="shared" si="3"/>
        <v>2028</v>
      </c>
      <c r="J37" s="3">
        <f t="shared" si="3"/>
        <v>2029</v>
      </c>
      <c r="K37" s="3">
        <f t="shared" si="3"/>
        <v>2030</v>
      </c>
      <c r="L37" s="3">
        <f t="shared" si="3"/>
        <v>2031</v>
      </c>
      <c r="M37" s="3">
        <f t="shared" si="3"/>
        <v>2032</v>
      </c>
      <c r="N37" s="3">
        <f t="shared" si="3"/>
        <v>2033</v>
      </c>
      <c r="O37" s="3">
        <f t="shared" si="3"/>
        <v>2034</v>
      </c>
      <c r="P37" s="3">
        <f t="shared" si="3"/>
        <v>2035</v>
      </c>
      <c r="Q37" s="3">
        <f t="shared" si="3"/>
        <v>2036</v>
      </c>
      <c r="R37" s="3">
        <f t="shared" si="3"/>
        <v>2037</v>
      </c>
      <c r="S37" s="3">
        <f t="shared" si="3"/>
        <v>2038</v>
      </c>
      <c r="T37" s="3">
        <f t="shared" si="3"/>
        <v>2039</v>
      </c>
      <c r="U37" s="3">
        <f t="shared" si="3"/>
        <v>2040</v>
      </c>
      <c r="V37" s="3">
        <f t="shared" si="3"/>
        <v>2041</v>
      </c>
      <c r="W37" s="3">
        <f t="shared" si="3"/>
        <v>2042</v>
      </c>
      <c r="X37" s="3">
        <f t="shared" si="3"/>
        <v>2043</v>
      </c>
      <c r="Y37" s="3">
        <f t="shared" si="3"/>
        <v>2044</v>
      </c>
      <c r="Z37" s="3">
        <f t="shared" si="3"/>
        <v>2045</v>
      </c>
      <c r="AA37" s="3">
        <f t="shared" si="3"/>
        <v>2046</v>
      </c>
      <c r="AB37" s="3">
        <f t="shared" si="3"/>
        <v>2047</v>
      </c>
      <c r="AC37" s="3">
        <f t="shared" si="3"/>
        <v>2048</v>
      </c>
      <c r="AD37" s="3">
        <f t="shared" si="3"/>
        <v>2049</v>
      </c>
      <c r="AE37" s="3">
        <f t="shared" si="3"/>
        <v>2050</v>
      </c>
    </row>
    <row r="38" spans="2:31" x14ac:dyDescent="0.25">
      <c r="B38" s="4" t="str">
        <f t="shared" si="2"/>
        <v>Peak_A</v>
      </c>
      <c r="C38" s="8">
        <f>SUM($C25:C25)</f>
        <v>7.4205821076891137E-2</v>
      </c>
      <c r="D38" s="8">
        <f>SUM($C25:D25)</f>
        <v>0.16053975432008408</v>
      </c>
      <c r="E38" s="8">
        <f>SUM($C25:E25)</f>
        <v>0.26119965574514536</v>
      </c>
      <c r="F38" s="8">
        <f>SUM($C25:F25)</f>
        <v>0.38397679272974439</v>
      </c>
      <c r="G38" s="8">
        <f>SUM($C25:G25)</f>
        <v>0.51191456468657603</v>
      </c>
      <c r="H38" s="8">
        <f>SUM($C25:H25)</f>
        <v>0.64045642159861171</v>
      </c>
      <c r="I38" s="8">
        <f>SUM($C25:I25)</f>
        <v>0.78015718121485722</v>
      </c>
      <c r="J38" s="8">
        <f>SUM($C25:J25)</f>
        <v>0.91662648126921242</v>
      </c>
      <c r="K38" s="8">
        <f>SUM($C25:K25)</f>
        <v>1.0602370991900343</v>
      </c>
      <c r="L38" s="8">
        <f>SUM($C25:L25)</f>
        <v>1.210476236568397</v>
      </c>
      <c r="M38" s="8">
        <f>SUM($C25:M25)</f>
        <v>1.3539699967899204</v>
      </c>
      <c r="N38" s="8">
        <f>SUM($C25:N25)</f>
        <v>1.4977732260771277</v>
      </c>
      <c r="O38" s="8">
        <f>SUM($C25:O25)</f>
        <v>1.6315477744963316</v>
      </c>
      <c r="P38" s="8">
        <f>SUM($C25:P25)</f>
        <v>1.7548450083053346</v>
      </c>
      <c r="Q38" s="8">
        <f>SUM($C25:Q25)</f>
        <v>1.8822058766891097</v>
      </c>
      <c r="R38" s="8">
        <f>SUM($C25:R25)</f>
        <v>2.0118710132762483</v>
      </c>
      <c r="S38" s="8">
        <f>SUM($C25:S25)</f>
        <v>2.1440325857185401</v>
      </c>
      <c r="T38" s="8">
        <f>SUM($C25:T25)</f>
        <v>2.287757483446955</v>
      </c>
      <c r="U38" s="8">
        <f>SUM($C25:U25)</f>
        <v>2.4222687662193345</v>
      </c>
      <c r="V38" s="8">
        <f>SUM($C25:V25)</f>
        <v>2.5330348302542229</v>
      </c>
      <c r="W38" s="8">
        <f>SUM($C25:W25)</f>
        <v>2.6340181013249047</v>
      </c>
      <c r="X38" s="8">
        <f>SUM($C25:X25)</f>
        <v>2.7298355136971715</v>
      </c>
      <c r="Y38" s="8">
        <f>SUM($C25:Y25)</f>
        <v>2.8191119824688649</v>
      </c>
      <c r="Z38" s="8">
        <f>SUM($C25:Z25)</f>
        <v>2.9079529401816737</v>
      </c>
      <c r="AA38" s="8">
        <f>SUM($C25:AA25)</f>
        <v>2.9962206068722601</v>
      </c>
      <c r="AB38" s="8">
        <f>SUM($C25:AB25)</f>
        <v>3.083777202577286</v>
      </c>
      <c r="AC38" s="8">
        <f>SUM($C25:AC25)</f>
        <v>3.1704849473334145</v>
      </c>
      <c r="AD38" s="8">
        <f>SUM($C25:AD25)</f>
        <v>3.2562060611773069</v>
      </c>
      <c r="AE38" s="8">
        <f>SUM($C25:AE25)</f>
        <v>3.3408027641456259</v>
      </c>
    </row>
    <row r="39" spans="2:31" x14ac:dyDescent="0.25">
      <c r="B39" s="4" t="str">
        <f t="shared" si="2"/>
        <v>Other_A</v>
      </c>
      <c r="C39" s="8">
        <f>SUM($C26:C26)</f>
        <v>0.19424507226565546</v>
      </c>
      <c r="D39" s="8">
        <f>SUM($C26:D26)</f>
        <v>0.40400120848042159</v>
      </c>
      <c r="E39" s="8">
        <f>SUM($C26:E26)</f>
        <v>0.64234350922091643</v>
      </c>
      <c r="F39" s="8">
        <f>SUM($C26:F26)</f>
        <v>0.91990298560156336</v>
      </c>
      <c r="G39" s="8">
        <f>SUM($C26:G26)</f>
        <v>1.1721466887597691</v>
      </c>
      <c r="H39" s="8">
        <f>SUM($C26:H26)</f>
        <v>1.4359374249270691</v>
      </c>
      <c r="I39" s="8">
        <f>SUM($C26:I26)</f>
        <v>1.7168720996980129</v>
      </c>
      <c r="J39" s="8">
        <f>SUM($C26:J26)</f>
        <v>2.0198090060430012</v>
      </c>
      <c r="K39" s="8">
        <f>SUM($C26:K26)</f>
        <v>2.336419053935828</v>
      </c>
      <c r="L39" s="8">
        <f>SUM($C26:L26)</f>
        <v>2.6487705955483065</v>
      </c>
      <c r="M39" s="8">
        <f>SUM($C26:M26)</f>
        <v>2.9464813233492877</v>
      </c>
      <c r="N39" s="8">
        <f>SUM($C26:N26)</f>
        <v>3.2513154631386691</v>
      </c>
      <c r="O39" s="8">
        <f>SUM($C26:O26)</f>
        <v>3.5330767640195293</v>
      </c>
      <c r="P39" s="8">
        <f>SUM($C26:P26)</f>
        <v>3.8090514811650928</v>
      </c>
      <c r="Q39" s="8">
        <f>SUM($C26:Q26)</f>
        <v>4.0711340602677311</v>
      </c>
      <c r="R39" s="8">
        <f>SUM($C26:R26)</f>
        <v>4.3147171366928925</v>
      </c>
      <c r="S39" s="8">
        <f>SUM($C26:S26)</f>
        <v>4.5548212799144023</v>
      </c>
      <c r="T39" s="8">
        <f>SUM($C26:T26)</f>
        <v>4.7934613768490495</v>
      </c>
      <c r="U39" s="8">
        <f>SUM($C26:U26)</f>
        <v>5.0407419043315507</v>
      </c>
      <c r="V39" s="8">
        <f>SUM($C26:V26)</f>
        <v>5.2775066198263128</v>
      </c>
      <c r="W39" s="8">
        <f>SUM($C26:W26)</f>
        <v>5.484267691864118</v>
      </c>
      <c r="X39" s="8">
        <f>SUM($C26:X26)</f>
        <v>5.6832323599593018</v>
      </c>
      <c r="Y39" s="8">
        <f>SUM($C26:Y26)</f>
        <v>5.8595631351121789</v>
      </c>
      <c r="Z39" s="8">
        <f>SUM($C26:Z26)</f>
        <v>6.0350495483873994</v>
      </c>
      <c r="AA39" s="8">
        <f>SUM($C26:AA26)</f>
        <v>6.2093833803141631</v>
      </c>
      <c r="AB39" s="8">
        <f>SUM($C26:AB26)</f>
        <v>6.3822564114216673</v>
      </c>
      <c r="AC39" s="8">
        <f>SUM($C26:AC26)</f>
        <v>6.5533604222391109</v>
      </c>
      <c r="AD39" s="8">
        <f>SUM($C26:AD26)</f>
        <v>6.7223871932956927</v>
      </c>
      <c r="AE39" s="8">
        <f>SUM($C26:AE26)</f>
        <v>6.8890285051206108</v>
      </c>
    </row>
    <row r="40" spans="2:31" x14ac:dyDescent="0.25">
      <c r="B40" s="4" t="str">
        <f t="shared" si="2"/>
        <v>Peak_B</v>
      </c>
      <c r="C40" s="8">
        <f>SUM($C27:C27)</f>
        <v>3.7648259822030093E-2</v>
      </c>
      <c r="D40" s="8">
        <f>SUM($C27:D27)</f>
        <v>9.0944696711961467E-2</v>
      </c>
      <c r="E40" s="8">
        <f>SUM($C27:E27)</f>
        <v>0.15140763236719784</v>
      </c>
      <c r="F40" s="8">
        <f>SUM($C27:F27)</f>
        <v>0.21353152854517812</v>
      </c>
      <c r="G40" s="8">
        <f>SUM($C27:G27)</f>
        <v>0.26284032392600359</v>
      </c>
      <c r="H40" s="8">
        <f>SUM($C27:H27)</f>
        <v>0.29177608274818717</v>
      </c>
      <c r="I40" s="8">
        <f>SUM($C27:I27)</f>
        <v>0.31972192633167013</v>
      </c>
      <c r="J40" s="8">
        <f>SUM($C27:J27)</f>
        <v>0.34938836028683751</v>
      </c>
      <c r="K40" s="8">
        <f>SUM($C27:K27)</f>
        <v>0.3776869029403232</v>
      </c>
      <c r="L40" s="8">
        <f>SUM($C27:L27)</f>
        <v>0.4036842330151022</v>
      </c>
      <c r="M40" s="8">
        <f>SUM($C27:M27)</f>
        <v>0.42766846477141557</v>
      </c>
      <c r="N40" s="8">
        <f>SUM($C27:N27)</f>
        <v>0.45202263284306832</v>
      </c>
      <c r="O40" s="8">
        <f>SUM($C27:O27)</f>
        <v>0.47876095445602806</v>
      </c>
      <c r="P40" s="8">
        <f>SUM($C27:P27)</f>
        <v>0.50176619850597437</v>
      </c>
      <c r="Q40" s="8">
        <f>SUM($C27:Q27)</f>
        <v>0.52681690741905784</v>
      </c>
      <c r="R40" s="8">
        <f>SUM($C27:R27)</f>
        <v>0.55087074894673316</v>
      </c>
      <c r="S40" s="8">
        <f>SUM($C27:S27)</f>
        <v>0.57404181634543527</v>
      </c>
      <c r="T40" s="8">
        <f>SUM($C27:T27)</f>
        <v>0.59940834617915317</v>
      </c>
      <c r="U40" s="8">
        <f>SUM($C27:U27)</f>
        <v>0.62296734870719783</v>
      </c>
      <c r="V40" s="8">
        <f>SUM($C27:V27)</f>
        <v>0.64108008816690032</v>
      </c>
      <c r="W40" s="8">
        <f>SUM($C27:W27)</f>
        <v>0.65969062181339788</v>
      </c>
      <c r="X40" s="8">
        <f>SUM($C27:X27)</f>
        <v>0.67812841789558742</v>
      </c>
      <c r="Y40" s="8">
        <f>SUM($C27:Y27)</f>
        <v>0.69537070661382583</v>
      </c>
      <c r="Z40" s="8">
        <f>SUM($C27:Z27)</f>
        <v>0.71256382011813812</v>
      </c>
      <c r="AA40" s="8">
        <f>SUM($C27:AA27)</f>
        <v>0.72968522066538255</v>
      </c>
      <c r="AB40" s="8">
        <f>SUM($C27:AB27)</f>
        <v>0.74671237051241734</v>
      </c>
      <c r="AC40" s="8">
        <f>SUM($C27:AC27)</f>
        <v>0.76362273191610064</v>
      </c>
      <c r="AD40" s="8">
        <f>SUM($C27:AD27)</f>
        <v>0.78039376713329067</v>
      </c>
      <c r="AE40" s="8">
        <f>SUM($C27:AE27)</f>
        <v>0.7970029384208458</v>
      </c>
    </row>
    <row r="41" spans="2:31" x14ac:dyDescent="0.25">
      <c r="B41" s="4" t="str">
        <f t="shared" si="2"/>
        <v>Other_B</v>
      </c>
      <c r="C41" s="8">
        <f>SUM($C28:C28)</f>
        <v>3.9617880916022509E-2</v>
      </c>
      <c r="D41" s="8">
        <f>SUM($C28:D28)</f>
        <v>7.553884865376001E-2</v>
      </c>
      <c r="E41" s="8">
        <f>SUM($C28:E28)</f>
        <v>0.11248680437381492</v>
      </c>
      <c r="F41" s="8">
        <f>SUM($C28:F28)</f>
        <v>0.1504808541239912</v>
      </c>
      <c r="G41" s="8">
        <f>SUM($C28:G28)</f>
        <v>0.165794894815354</v>
      </c>
      <c r="H41" s="8">
        <f>SUM($C28:H28)</f>
        <v>0.17109222029724638</v>
      </c>
      <c r="I41" s="8">
        <f>SUM($C28:I28)</f>
        <v>0.17709852932192743</v>
      </c>
      <c r="J41" s="8">
        <f>SUM($C28:J28)</f>
        <v>0.1823052267464722</v>
      </c>
      <c r="K41" s="8">
        <f>SUM($C28:K28)</f>
        <v>0.18722311484560841</v>
      </c>
      <c r="L41" s="8">
        <f>SUM($C28:L28)</f>
        <v>0.19210313860250636</v>
      </c>
      <c r="M41" s="8">
        <f>SUM($C28:M28)</f>
        <v>0.19515682658911171</v>
      </c>
      <c r="N41" s="8">
        <f>SUM($C28:N28)</f>
        <v>0.19816778543379104</v>
      </c>
      <c r="O41" s="8">
        <f>SUM($C28:O28)</f>
        <v>0.20053583885263945</v>
      </c>
      <c r="P41" s="8">
        <f>SUM($C28:P28)</f>
        <v>0.20275668351640833</v>
      </c>
      <c r="Q41" s="8">
        <f>SUM($C28:Q28)</f>
        <v>0.2049377510257035</v>
      </c>
      <c r="R41" s="8">
        <f>SUM($C28:R28)</f>
        <v>0.20708440676371703</v>
      </c>
      <c r="S41" s="8">
        <f>SUM($C28:S28)</f>
        <v>0.21371153772888968</v>
      </c>
      <c r="T41" s="8">
        <f>SUM($C28:T28)</f>
        <v>0.22021704737972836</v>
      </c>
      <c r="U41" s="8">
        <f>SUM($C28:U28)</f>
        <v>0.22669216409366771</v>
      </c>
      <c r="V41" s="8">
        <f>SUM($C28:V28)</f>
        <v>0.23073159224273238</v>
      </c>
      <c r="W41" s="8">
        <f>SUM($C28:W28)</f>
        <v>0.23527091035601724</v>
      </c>
      <c r="X41" s="8">
        <f>SUM($C28:X28)</f>
        <v>0.23924377229010918</v>
      </c>
      <c r="Y41" s="8">
        <f>SUM($C28:Y28)</f>
        <v>0.2397294873244202</v>
      </c>
      <c r="Z41" s="8">
        <f>SUM($C28:Z28)</f>
        <v>0.24021351858176762</v>
      </c>
      <c r="AA41" s="8">
        <f>SUM($C28:AA28)</f>
        <v>0.24069552993341853</v>
      </c>
      <c r="AB41" s="8">
        <f>SUM($C28:AB28)</f>
        <v>0.24117518525064005</v>
      </c>
      <c r="AC41" s="8">
        <f>SUM($C28:AC28)</f>
        <v>0.24165214840469931</v>
      </c>
      <c r="AD41" s="8">
        <f>SUM($C28:AD28)</f>
        <v>0.24212608326686341</v>
      </c>
      <c r="AE41" s="8">
        <f>SUM($C28:AE28)</f>
        <v>0.24259665370839945</v>
      </c>
    </row>
    <row r="42" spans="2:31" x14ac:dyDescent="0.25">
      <c r="B42" s="4" t="str">
        <f t="shared" si="2"/>
        <v>Peak_C</v>
      </c>
      <c r="C42" s="8">
        <f>SUM($C29:C29)</f>
        <v>3.2705852859640653E-3</v>
      </c>
      <c r="D42" s="8">
        <f>SUM($C29:D29)</f>
        <v>8.5164858651318471E-3</v>
      </c>
      <c r="E42" s="8">
        <f>SUM($C29:E29)</f>
        <v>1.441580079779782E-2</v>
      </c>
      <c r="F42" s="8">
        <f>SUM($C29:F29)</f>
        <v>2.1887304641395117E-2</v>
      </c>
      <c r="G42" s="8">
        <f>SUM($C29:G29)</f>
        <v>2.9554311614448672E-2</v>
      </c>
      <c r="H42" s="8">
        <f>SUM($C29:H29)</f>
        <v>3.5367822384998769E-2</v>
      </c>
      <c r="I42" s="8">
        <f>SUM($C29:I29)</f>
        <v>4.1560934826486283E-2</v>
      </c>
      <c r="J42" s="8">
        <f>SUM($C29:J29)</f>
        <v>4.8112131084516785E-2</v>
      </c>
      <c r="K42" s="8">
        <f>SUM($C29:K29)</f>
        <v>5.4970659451938964E-2</v>
      </c>
      <c r="L42" s="8">
        <f>SUM($C29:L29)</f>
        <v>6.2131794817390729E-2</v>
      </c>
      <c r="M42" s="8">
        <f>SUM($C29:M29)</f>
        <v>6.9593619121955386E-2</v>
      </c>
      <c r="N42" s="8">
        <f>SUM($C29:N29)</f>
        <v>7.7359940646622535E-2</v>
      </c>
      <c r="O42" s="8">
        <f>SUM($C29:O29)</f>
        <v>8.5175634168978165E-2</v>
      </c>
      <c r="P42" s="8">
        <f>SUM($C29:P29)</f>
        <v>9.3087803821311266E-2</v>
      </c>
      <c r="Q42" s="8">
        <f>SUM($C29:Q29)</f>
        <v>0.10112013127237418</v>
      </c>
      <c r="R42" s="8">
        <f>SUM($C29:R29)</f>
        <v>0.1092738517909503</v>
      </c>
      <c r="S42" s="8">
        <f>SUM($C29:S29)</f>
        <v>0.11780515039638216</v>
      </c>
      <c r="T42" s="8">
        <f>SUM($C29:T29)</f>
        <v>0.12623338886279523</v>
      </c>
      <c r="U42" s="8">
        <f>SUM($C29:U29)</f>
        <v>0.13430353720139168</v>
      </c>
      <c r="V42" s="8">
        <f>SUM($C29:V29)</f>
        <v>0.14010944681521881</v>
      </c>
      <c r="W42" s="8">
        <f>SUM($C29:W29)</f>
        <v>0.14553590151185203</v>
      </c>
      <c r="X42" s="8">
        <f>SUM($C29:X29)</f>
        <v>0.150928496757013</v>
      </c>
      <c r="Y42" s="8">
        <f>SUM($C29:Y29)</f>
        <v>0.15620141462574311</v>
      </c>
      <c r="Z42" s="8">
        <f>SUM($C29:Z29)</f>
        <v>0.16145634375145168</v>
      </c>
      <c r="AA42" s="8">
        <f>SUM($C29:AA29)</f>
        <v>0.166684851223355</v>
      </c>
      <c r="AB42" s="8">
        <f>SUM($C29:AB29)</f>
        <v>0.17187850413066935</v>
      </c>
      <c r="AC42" s="8">
        <f>SUM($C29:AC29)</f>
        <v>0.17702886956261102</v>
      </c>
      <c r="AD42" s="8">
        <f>SUM($C29:AD29)</f>
        <v>0.18212751460839632</v>
      </c>
      <c r="AE42" s="8">
        <f>SUM($C29:AE29)</f>
        <v>0.18716600635724154</v>
      </c>
    </row>
    <row r="43" spans="2:31" x14ac:dyDescent="0.25">
      <c r="B43" s="4" t="str">
        <f t="shared" si="2"/>
        <v>Other_C</v>
      </c>
      <c r="C43" s="8">
        <f>SUM($C30:C30)</f>
        <v>1.2505706141048664E-2</v>
      </c>
      <c r="D43" s="8">
        <f>SUM($C30:D30)</f>
        <v>2.6514705682059887E-2</v>
      </c>
      <c r="E43" s="8">
        <f>SUM($C30:E30)</f>
        <v>4.1766418323679291E-2</v>
      </c>
      <c r="F43" s="8">
        <f>SUM($C30:F30)</f>
        <v>5.8771930214107607E-2</v>
      </c>
      <c r="G43" s="8">
        <f>SUM($C30:G30)</f>
        <v>7.6397201927059261E-2</v>
      </c>
      <c r="H43" s="8">
        <f>SUM($C30:H30)</f>
        <v>9.4058642747435764E-2</v>
      </c>
      <c r="I43" s="8">
        <f>SUM($C30:I30)</f>
        <v>0.11243338628503433</v>
      </c>
      <c r="J43" s="8">
        <f>SUM($C30:J30)</f>
        <v>0.13147916486365169</v>
      </c>
      <c r="K43" s="8">
        <f>SUM($C30:K30)</f>
        <v>0.15097888716075458</v>
      </c>
      <c r="L43" s="8">
        <f>SUM($C30:L30)</f>
        <v>0.1674610269291697</v>
      </c>
      <c r="M43" s="8">
        <f>SUM($C30:M30)</f>
        <v>0.18220197322691373</v>
      </c>
      <c r="N43" s="8">
        <f>SUM($C30:N30)</f>
        <v>0.19749223723172102</v>
      </c>
      <c r="O43" s="8">
        <f>SUM($C30:O30)</f>
        <v>0.21303086870443172</v>
      </c>
      <c r="P43" s="8">
        <f>SUM($C30:P30)</f>
        <v>0.2296653360017398</v>
      </c>
      <c r="Q43" s="8">
        <f>SUM($C30:Q30)</f>
        <v>0.24600890555669608</v>
      </c>
      <c r="R43" s="8">
        <f>SUM($C30:R30)</f>
        <v>0.26200251649746997</v>
      </c>
      <c r="S43" s="8">
        <f>SUM($C30:S30)</f>
        <v>0.2780530662543042</v>
      </c>
      <c r="T43" s="8">
        <f>SUM($C30:T30)</f>
        <v>0.29388128864821028</v>
      </c>
      <c r="U43" s="8">
        <f>SUM($C30:U30)</f>
        <v>0.30900696800967442</v>
      </c>
      <c r="V43" s="8">
        <f>SUM($C30:V30)</f>
        <v>0.31691446967430709</v>
      </c>
      <c r="W43" s="8">
        <f>SUM($C30:W30)</f>
        <v>0.32343479935513619</v>
      </c>
      <c r="X43" s="8">
        <f>SUM($C30:X30)</f>
        <v>0.32945858431694613</v>
      </c>
      <c r="Y43" s="8">
        <f>SUM($C30:Y30)</f>
        <v>0.33515634334780653</v>
      </c>
      <c r="Z43" s="8">
        <f>SUM($C30:Z30)</f>
        <v>0.3408135699931113</v>
      </c>
      <c r="AA43" s="8">
        <f>SUM($C30:AA30)</f>
        <v>0.34641408090691084</v>
      </c>
      <c r="AB43" s="8">
        <f>SUM($C30:AB30)</f>
        <v>0.35194169274325565</v>
      </c>
      <c r="AC43" s="8">
        <f>SUM($C30:AC30)</f>
        <v>0.35738022215619614</v>
      </c>
      <c r="AD43" s="8">
        <f>SUM($C30:AD30)</f>
        <v>0.36271348579978274</v>
      </c>
      <c r="AE43" s="8">
        <f>SUM($C30:AE30)</f>
        <v>0.36792530032806592</v>
      </c>
    </row>
    <row r="44" spans="2:31" x14ac:dyDescent="0.25">
      <c r="B44" s="4" t="str">
        <f t="shared" si="2"/>
        <v>Peak_D</v>
      </c>
      <c r="C44" s="8">
        <f>SUM($C31:C31)</f>
        <v>3.455828905712921E-2</v>
      </c>
      <c r="D44" s="8">
        <f>SUM($C31:D31)</f>
        <v>7.5270424702633842E-2</v>
      </c>
      <c r="E44" s="8">
        <f>SUM($C31:E31)</f>
        <v>0.12041995861663563</v>
      </c>
      <c r="F44" s="8">
        <f>SUM($C31:F31)</f>
        <v>0.17101352742621229</v>
      </c>
      <c r="G44" s="8">
        <f>SUM($C31:G31)</f>
        <v>0.22547391520187698</v>
      </c>
      <c r="H44" s="8">
        <f>SUM($C31:H31)</f>
        <v>0.28081685221745306</v>
      </c>
      <c r="I44" s="8">
        <f>SUM($C31:I31)</f>
        <v>0.33935905636888103</v>
      </c>
      <c r="J44" s="8">
        <f>SUM($C31:J31)</f>
        <v>0.40080441214029161</v>
      </c>
      <c r="K44" s="8">
        <f>SUM($C31:K31)</f>
        <v>0.45990309193728757</v>
      </c>
      <c r="L44" s="8">
        <f>SUM($C31:L31)</f>
        <v>0.5183117865491601</v>
      </c>
      <c r="M44" s="8">
        <f>SUM($C31:M31)</f>
        <v>0.5683474451052245</v>
      </c>
      <c r="N44" s="8">
        <f>SUM($C31:N31)</f>
        <v>0.61178587926786854</v>
      </c>
      <c r="O44" s="8">
        <f>SUM($C31:O31)</f>
        <v>0.64006744703839002</v>
      </c>
      <c r="P44" s="8">
        <f>SUM($C31:P31)</f>
        <v>0.6671472571072592</v>
      </c>
      <c r="Q44" s="8">
        <f>SUM($C31:Q31)</f>
        <v>0.69432559842227448</v>
      </c>
      <c r="R44" s="8">
        <f>SUM($C31:R31)</f>
        <v>0.72169438179914247</v>
      </c>
      <c r="S44" s="8">
        <f>SUM($C31:S31)</f>
        <v>0.74979397077234811</v>
      </c>
      <c r="T44" s="8">
        <f>SUM($C31:T31)</f>
        <v>0.77791986198234098</v>
      </c>
      <c r="U44" s="8">
        <f>SUM($C31:U31)</f>
        <v>0.80487442476957693</v>
      </c>
      <c r="V44" s="8">
        <f>SUM($C31:V31)</f>
        <v>0.82419741089068099</v>
      </c>
      <c r="W44" s="8">
        <f>SUM($C31:W31)</f>
        <v>0.84191061861622019</v>
      </c>
      <c r="X44" s="8">
        <f>SUM($C31:X31)</f>
        <v>0.85918344071313224</v>
      </c>
      <c r="Y44" s="8">
        <f>SUM($C31:Y31)</f>
        <v>0.87608366253910863</v>
      </c>
      <c r="Z44" s="8">
        <f>SUM($C31:Z31)</f>
        <v>0.89293323157233218</v>
      </c>
      <c r="AA44" s="8">
        <f>SUM($C31:AA31)</f>
        <v>0.90971092697334799</v>
      </c>
      <c r="AB44" s="8">
        <f>SUM($C31:AB31)</f>
        <v>0.92639552790270108</v>
      </c>
      <c r="AC44" s="8">
        <f>SUM($C31:AC31)</f>
        <v>0.94296581352093634</v>
      </c>
      <c r="AD44" s="8">
        <f>SUM($C31:AD31)</f>
        <v>0.95940056298859866</v>
      </c>
      <c r="AE44" s="8">
        <f>SUM($C31:AE31)</f>
        <v>0.97567855546623317</v>
      </c>
    </row>
    <row r="45" spans="2:31" x14ac:dyDescent="0.25">
      <c r="B45" s="4" t="str">
        <f t="shared" si="2"/>
        <v>Other_D</v>
      </c>
      <c r="C45" s="8">
        <f>SUM($C32:C32)</f>
        <v>3.177558403315707E-2</v>
      </c>
      <c r="D45" s="8">
        <f>SUM($C32:D32)</f>
        <v>7.4092119363075332E-2</v>
      </c>
      <c r="E45" s="8">
        <f>SUM($C32:E32)</f>
        <v>0.12590538350209143</v>
      </c>
      <c r="F45" s="8">
        <f>SUM($C32:F32)</f>
        <v>0.18419986483735484</v>
      </c>
      <c r="G45" s="8">
        <f>SUM($C32:G32)</f>
        <v>0.24627378872609798</v>
      </c>
      <c r="H45" s="8">
        <f>SUM($C32:H32)</f>
        <v>0.30187751718519906</v>
      </c>
      <c r="I45" s="8">
        <f>SUM($C32:I32)</f>
        <v>0.35727855963579802</v>
      </c>
      <c r="J45" s="8">
        <f>SUM($C32:J32)</f>
        <v>0.41582128613478508</v>
      </c>
      <c r="K45" s="8">
        <f>SUM($C32:K32)</f>
        <v>0.47096036694568033</v>
      </c>
      <c r="L45" s="8">
        <f>SUM($C32:L32)</f>
        <v>0.52669933516415868</v>
      </c>
      <c r="M45" s="8">
        <f>SUM($C32:M32)</f>
        <v>0.5834827424268203</v>
      </c>
      <c r="N45" s="8">
        <f>SUM($C32:N32)</f>
        <v>0.64062847210504503</v>
      </c>
      <c r="O45" s="8">
        <f>SUM($C32:O32)</f>
        <v>0.68474701972092822</v>
      </c>
      <c r="P45" s="8">
        <f>SUM($C32:P32)</f>
        <v>0.730006929898114</v>
      </c>
      <c r="Q45" s="8">
        <f>SUM($C32:Q32)</f>
        <v>0.7745357313426291</v>
      </c>
      <c r="R45" s="8">
        <f>SUM($C32:R32)</f>
        <v>0.81434193108095676</v>
      </c>
      <c r="S45" s="8">
        <f>SUM($C32:S32)</f>
        <v>0.85434753034759958</v>
      </c>
      <c r="T45" s="8">
        <f>SUM($C32:T32)</f>
        <v>0.89744444491210451</v>
      </c>
      <c r="U45" s="8">
        <f>SUM($C32:U32)</f>
        <v>0.93733359123443072</v>
      </c>
      <c r="V45" s="8">
        <f>SUM($C32:V32)</f>
        <v>0.97578385201331574</v>
      </c>
      <c r="W45" s="8">
        <f>SUM($C32:W32)</f>
        <v>1.0116800825724934</v>
      </c>
      <c r="X45" s="8">
        <f>SUM($C32:X32)</f>
        <v>1.0472032434831777</v>
      </c>
      <c r="Y45" s="8">
        <f>SUM($C32:Y32)</f>
        <v>1.0818353869306576</v>
      </c>
      <c r="Z45" s="8">
        <f>SUM($C32:Z32)</f>
        <v>1.1163967512103952</v>
      </c>
      <c r="AA45" s="8">
        <f>SUM($C32:AA32)</f>
        <v>1.1508577620431246</v>
      </c>
      <c r="AB45" s="8">
        <f>SUM($C32:AB32)</f>
        <v>1.1851888451495802</v>
      </c>
      <c r="AC45" s="8">
        <f>SUM($C32:AC32)</f>
        <v>1.2193604262504962</v>
      </c>
      <c r="AD45" s="8">
        <f>SUM($C32:AD32)</f>
        <v>1.2533429310666071</v>
      </c>
      <c r="AE45" s="8">
        <f>SUM($C32:AE32)</f>
        <v>1.2871067853186471</v>
      </c>
    </row>
    <row r="46" spans="2:31" x14ac:dyDescent="0.25">
      <c r="B46" s="6" t="str">
        <f t="shared" si="2"/>
        <v>Total</v>
      </c>
      <c r="C46" s="9">
        <f t="shared" ref="C46:AE46" si="4">SUM(C38:C45)</f>
        <v>0.4278271985978982</v>
      </c>
      <c r="D46" s="9">
        <f t="shared" si="4"/>
        <v>0.91541824377912817</v>
      </c>
      <c r="E46" s="9">
        <f t="shared" si="4"/>
        <v>1.4699451629472788</v>
      </c>
      <c r="F46" s="9">
        <f t="shared" si="4"/>
        <v>2.1037647881195474</v>
      </c>
      <c r="G46" s="9">
        <f t="shared" si="4"/>
        <v>2.6903956896571852</v>
      </c>
      <c r="H46" s="9">
        <f t="shared" si="4"/>
        <v>3.2513829841062014</v>
      </c>
      <c r="I46" s="9">
        <f t="shared" si="4"/>
        <v>3.8444816736826679</v>
      </c>
      <c r="J46" s="9">
        <f t="shared" si="4"/>
        <v>4.4643460685687684</v>
      </c>
      <c r="K46" s="9">
        <f t="shared" si="4"/>
        <v>5.0983791764074553</v>
      </c>
      <c r="L46" s="9">
        <f t="shared" si="4"/>
        <v>5.7296381471941906</v>
      </c>
      <c r="M46" s="9">
        <f t="shared" si="4"/>
        <v>6.3269023913806501</v>
      </c>
      <c r="N46" s="9">
        <f t="shared" si="4"/>
        <v>6.9265456367439127</v>
      </c>
      <c r="O46" s="9">
        <f t="shared" si="4"/>
        <v>7.4669423014572569</v>
      </c>
      <c r="P46" s="9">
        <f t="shared" si="4"/>
        <v>7.9883266983212344</v>
      </c>
      <c r="Q46" s="9">
        <f t="shared" si="4"/>
        <v>8.5010849619955753</v>
      </c>
      <c r="R46" s="9">
        <f t="shared" si="4"/>
        <v>8.99185598684811</v>
      </c>
      <c r="S46" s="9">
        <f t="shared" si="4"/>
        <v>9.4866069374779016</v>
      </c>
      <c r="T46" s="9">
        <f t="shared" si="4"/>
        <v>9.9963232382603362</v>
      </c>
      <c r="U46" s="9">
        <f t="shared" si="4"/>
        <v>10.498188704566825</v>
      </c>
      <c r="V46" s="9">
        <f t="shared" si="4"/>
        <v>10.939358309883691</v>
      </c>
      <c r="W46" s="9">
        <f t="shared" si="4"/>
        <v>11.33580872741414</v>
      </c>
      <c r="X46" s="9">
        <f t="shared" si="4"/>
        <v>11.717213829112438</v>
      </c>
      <c r="Y46" s="9">
        <f t="shared" si="4"/>
        <v>12.063052118962606</v>
      </c>
      <c r="Z46" s="9">
        <f t="shared" si="4"/>
        <v>12.40737972379627</v>
      </c>
      <c r="AA46" s="9">
        <f t="shared" si="4"/>
        <v>12.749652358931963</v>
      </c>
      <c r="AB46" s="9">
        <f t="shared" si="4"/>
        <v>13.089325739688215</v>
      </c>
      <c r="AC46" s="9">
        <f t="shared" si="4"/>
        <v>13.425855581383566</v>
      </c>
      <c r="AD46" s="9">
        <f t="shared" si="4"/>
        <v>13.758697599336536</v>
      </c>
      <c r="AE46" s="9">
        <f t="shared" si="4"/>
        <v>14.087307508865671</v>
      </c>
    </row>
    <row r="49" spans="2:31" x14ac:dyDescent="0.25">
      <c r="B49" s="1" t="s">
        <v>42</v>
      </c>
    </row>
    <row r="50" spans="2:31" x14ac:dyDescent="0.25">
      <c r="B50" s="2" t="str">
        <f t="shared" ref="B50:B59" si="5">B24</f>
        <v>Bundle</v>
      </c>
      <c r="C50" s="3">
        <v>2022</v>
      </c>
      <c r="D50" s="3">
        <f>C50+1</f>
        <v>2023</v>
      </c>
      <c r="E50" s="3">
        <f t="shared" ref="E50" si="6">D50+1</f>
        <v>2024</v>
      </c>
      <c r="F50" s="3">
        <f t="shared" ref="F50" si="7">E50+1</f>
        <v>2025</v>
      </c>
      <c r="G50" s="3">
        <f t="shared" ref="G50" si="8">F50+1</f>
        <v>2026</v>
      </c>
      <c r="H50" s="3">
        <f t="shared" ref="H50" si="9">G50+1</f>
        <v>2027</v>
      </c>
      <c r="I50" s="3">
        <f t="shared" ref="I50" si="10">H50+1</f>
        <v>2028</v>
      </c>
      <c r="J50" s="3">
        <f t="shared" ref="J50" si="11">I50+1</f>
        <v>2029</v>
      </c>
      <c r="K50" s="3">
        <f t="shared" ref="K50" si="12">J50+1</f>
        <v>2030</v>
      </c>
      <c r="L50" s="3">
        <f t="shared" ref="L50" si="13">K50+1</f>
        <v>2031</v>
      </c>
      <c r="M50" s="3">
        <f t="shared" ref="M50" si="14">L50+1</f>
        <v>2032</v>
      </c>
      <c r="N50" s="3">
        <f t="shared" ref="N50" si="15">M50+1</f>
        <v>2033</v>
      </c>
      <c r="O50" s="3">
        <f t="shared" ref="O50" si="16">N50+1</f>
        <v>2034</v>
      </c>
      <c r="P50" s="3">
        <f t="shared" ref="P50" si="17">O50+1</f>
        <v>2035</v>
      </c>
      <c r="Q50" s="3">
        <f t="shared" ref="Q50" si="18">P50+1</f>
        <v>2036</v>
      </c>
      <c r="R50" s="3">
        <f t="shared" ref="R50" si="19">Q50+1</f>
        <v>2037</v>
      </c>
      <c r="S50" s="3">
        <f t="shared" ref="S50" si="20">R50+1</f>
        <v>2038</v>
      </c>
      <c r="T50" s="3">
        <f t="shared" ref="T50" si="21">S50+1</f>
        <v>2039</v>
      </c>
      <c r="U50" s="3">
        <f t="shared" ref="U50" si="22">T50+1</f>
        <v>2040</v>
      </c>
      <c r="V50" s="3">
        <f t="shared" ref="V50" si="23">U50+1</f>
        <v>2041</v>
      </c>
      <c r="W50" s="3">
        <f t="shared" ref="W50" si="24">V50+1</f>
        <v>2042</v>
      </c>
      <c r="X50" s="3">
        <f t="shared" ref="X50" si="25">W50+1</f>
        <v>2043</v>
      </c>
      <c r="Y50" s="3">
        <f t="shared" ref="Y50" si="26">X50+1</f>
        <v>2044</v>
      </c>
      <c r="Z50" s="3">
        <f t="shared" ref="Z50" si="27">Y50+1</f>
        <v>2045</v>
      </c>
      <c r="AA50" s="3">
        <f t="shared" ref="AA50" si="28">Z50+1</f>
        <v>2046</v>
      </c>
      <c r="AB50" s="3">
        <f t="shared" ref="AB50" si="29">AA50+1</f>
        <v>2047</v>
      </c>
      <c r="AC50" s="3">
        <f t="shared" ref="AC50" si="30">AB50+1</f>
        <v>2048</v>
      </c>
      <c r="AD50" s="3">
        <f t="shared" ref="AD50" si="31">AC50+1</f>
        <v>2049</v>
      </c>
      <c r="AE50" s="3">
        <f t="shared" ref="AE50" si="32">AD50+1</f>
        <v>2050</v>
      </c>
    </row>
    <row r="51" spans="2:31" x14ac:dyDescent="0.25">
      <c r="B51" s="4" t="str">
        <f t="shared" si="5"/>
        <v>Peak_A</v>
      </c>
      <c r="C51" s="5">
        <v>2.5754093196584844E-2</v>
      </c>
      <c r="D51" s="5">
        <v>2.9963311914155792E-2</v>
      </c>
      <c r="E51" s="5">
        <v>3.4881598271203441E-2</v>
      </c>
      <c r="F51" s="5">
        <v>4.2611398707316873E-2</v>
      </c>
      <c r="G51" s="5">
        <v>4.4402464045583491E-2</v>
      </c>
      <c r="H51" s="5">
        <v>4.4612119568684008E-2</v>
      </c>
      <c r="I51" s="5">
        <v>4.8410396852451215E-2</v>
      </c>
      <c r="J51" s="5">
        <v>4.7363441588103114E-2</v>
      </c>
      <c r="K51" s="5">
        <v>4.9841928628747041E-2</v>
      </c>
      <c r="L51" s="5">
        <v>5.2142442326830074E-2</v>
      </c>
      <c r="M51" s="5">
        <v>4.9724782436806635E-2</v>
      </c>
      <c r="N51" s="5">
        <v>4.9908776903028342E-2</v>
      </c>
      <c r="O51" s="5">
        <v>4.6428193062499935E-2</v>
      </c>
      <c r="P51" s="5">
        <v>4.2791905059683347E-2</v>
      </c>
      <c r="Q51" s="5">
        <v>4.4134263828400674E-2</v>
      </c>
      <c r="R51" s="5">
        <v>4.5001968357075699E-2</v>
      </c>
      <c r="S51" s="5">
        <v>4.586838881762538E-2</v>
      </c>
      <c r="T51" s="5">
        <v>4.9881590919016512E-2</v>
      </c>
      <c r="U51" s="5">
        <v>4.6612091430503141E-2</v>
      </c>
      <c r="V51" s="5">
        <v>3.8442799968717967E-2</v>
      </c>
      <c r="W51" s="5">
        <v>3.5047554716165503E-2</v>
      </c>
      <c r="X51" s="5">
        <v>3.3254676415937434E-2</v>
      </c>
      <c r="Y51" s="5">
        <v>3.0936906103412196E-2</v>
      </c>
      <c r="Z51" s="5">
        <v>3.083340729076647E-2</v>
      </c>
      <c r="AA51" s="5">
        <v>3.063443920172958E-2</v>
      </c>
      <c r="AB51" s="5">
        <v>3.0387652788403212E-2</v>
      </c>
      <c r="AC51" s="5">
        <v>3.0046768144681504E-2</v>
      </c>
      <c r="AD51" s="5">
        <v>2.9750624988882073E-2</v>
      </c>
      <c r="AE51" s="5">
        <v>2.9360383602687227E-2</v>
      </c>
    </row>
    <row r="52" spans="2:31" x14ac:dyDescent="0.25">
      <c r="B52" s="4" t="str">
        <f t="shared" si="5"/>
        <v>Other_A</v>
      </c>
      <c r="C52" s="5">
        <v>3.3560830764153893E-2</v>
      </c>
      <c r="D52" s="5">
        <v>3.6240765889901293E-2</v>
      </c>
      <c r="E52" s="5">
        <v>4.1067955875249862E-2</v>
      </c>
      <c r="F52" s="5">
        <v>4.7955536298282052E-2</v>
      </c>
      <c r="G52" s="5">
        <v>4.3581585541785733E-2</v>
      </c>
      <c r="H52" s="5">
        <v>4.5576632397421345E-2</v>
      </c>
      <c r="I52" s="5">
        <v>4.8406903816383968E-2</v>
      </c>
      <c r="J52" s="5">
        <v>5.2340139842291827E-2</v>
      </c>
      <c r="K52" s="5">
        <v>5.4702526615603396E-2</v>
      </c>
      <c r="L52" s="5">
        <v>5.3966760158746234E-2</v>
      </c>
      <c r="M52" s="5">
        <v>5.1297528785002315E-2</v>
      </c>
      <c r="N52" s="5">
        <v>5.2667935702463219E-2</v>
      </c>
      <c r="O52" s="5">
        <v>4.8681509520189445E-2</v>
      </c>
      <c r="P52" s="5">
        <v>4.7681728392268266E-2</v>
      </c>
      <c r="Q52" s="5">
        <v>4.5158562960998364E-2</v>
      </c>
      <c r="R52" s="5">
        <v>4.208523958711613E-2</v>
      </c>
      <c r="S52" s="5">
        <v>4.1484164424046642E-2</v>
      </c>
      <c r="T52" s="5">
        <v>4.1231212783671881E-2</v>
      </c>
      <c r="U52" s="5">
        <v>4.2608071500144104E-2</v>
      </c>
      <c r="V52" s="5">
        <v>4.0907192419149474E-2</v>
      </c>
      <c r="W52" s="5">
        <v>3.5723291542684422E-2</v>
      </c>
      <c r="X52" s="5">
        <v>3.4376262296406071E-2</v>
      </c>
      <c r="Y52" s="5">
        <v>3.0382959596045436E-2</v>
      </c>
      <c r="Z52" s="5">
        <v>3.0319790091166074E-2</v>
      </c>
      <c r="AA52" s="5">
        <v>3.0120652027449367E-2</v>
      </c>
      <c r="AB52" s="5">
        <v>2.9868261125052392E-2</v>
      </c>
      <c r="AC52" s="5">
        <v>2.9482353507948575E-2</v>
      </c>
      <c r="AD52" s="5">
        <v>2.9203720804217907E-2</v>
      </c>
      <c r="AE52" s="5">
        <v>2.879157138578034E-2</v>
      </c>
    </row>
    <row r="53" spans="2:31" x14ac:dyDescent="0.25">
      <c r="B53" s="4" t="str">
        <f t="shared" si="5"/>
        <v>Peak_B</v>
      </c>
      <c r="C53" s="5">
        <v>1.343665003583982E-2</v>
      </c>
      <c r="D53" s="5">
        <v>1.9021478656184428E-2</v>
      </c>
      <c r="E53" s="5">
        <v>2.1533560493830334E-2</v>
      </c>
      <c r="F53" s="5">
        <v>2.2171995618185704E-2</v>
      </c>
      <c r="G53" s="5">
        <v>1.7598290873282137E-2</v>
      </c>
      <c r="H53" s="5">
        <v>1.0327161644470933E-2</v>
      </c>
      <c r="I53" s="5">
        <v>9.9527670437208355E-3</v>
      </c>
      <c r="J53" s="5">
        <v>1.0587939329766488E-2</v>
      </c>
      <c r="K53" s="5">
        <v>1.0099739429036633E-2</v>
      </c>
      <c r="L53" s="5">
        <v>9.2784375089924806E-3</v>
      </c>
      <c r="M53" s="5">
        <v>8.5418595677779034E-3</v>
      </c>
      <c r="N53" s="5">
        <v>8.6919935965097724E-3</v>
      </c>
      <c r="O53" s="5">
        <v>9.5428971154954082E-3</v>
      </c>
      <c r="P53" s="5">
        <v>8.210563111002947E-3</v>
      </c>
      <c r="Q53" s="5">
        <v>8.9216798679622386E-3</v>
      </c>
      <c r="R53" s="5">
        <v>8.5848071638041628E-3</v>
      </c>
      <c r="S53" s="5">
        <v>8.2697454029743486E-3</v>
      </c>
      <c r="T53" s="5">
        <v>9.0533051357638578E-3</v>
      </c>
      <c r="U53" s="5">
        <v>8.3904163867375009E-3</v>
      </c>
      <c r="V53" s="5">
        <v>6.4644300283955396E-3</v>
      </c>
      <c r="W53" s="5">
        <v>6.6420925899444705E-3</v>
      </c>
      <c r="X53" s="5">
        <v>6.5804426169942731E-3</v>
      </c>
      <c r="Y53" s="5">
        <v>6.1407515718949375E-3</v>
      </c>
      <c r="Z53" s="5">
        <v>6.136215864318245E-3</v>
      </c>
      <c r="AA53" s="5">
        <v>6.1106215364074333E-3</v>
      </c>
      <c r="AB53" s="5">
        <v>6.0769834962872025E-3</v>
      </c>
      <c r="AC53" s="5">
        <v>6.0225373828207722E-3</v>
      </c>
      <c r="AD53" s="5">
        <v>5.9855762794185051E-3</v>
      </c>
      <c r="AE53" s="5">
        <v>5.9278071026700341E-3</v>
      </c>
    </row>
    <row r="54" spans="2:31" x14ac:dyDescent="0.25">
      <c r="B54" s="4" t="str">
        <f t="shared" si="5"/>
        <v>Other_B</v>
      </c>
      <c r="C54" s="5">
        <v>6.7164285019772106E-3</v>
      </c>
      <c r="D54" s="5">
        <v>6.0896899570105972E-3</v>
      </c>
      <c r="E54" s="5">
        <v>6.247623356727976E-3</v>
      </c>
      <c r="F54" s="5">
        <v>6.4411400293855944E-3</v>
      </c>
      <c r="G54" s="5">
        <v>2.5961928553909683E-3</v>
      </c>
      <c r="H54" s="5">
        <v>8.9805681243397952E-4</v>
      </c>
      <c r="I54" s="5">
        <v>1.0156219963735386E-3</v>
      </c>
      <c r="J54" s="5">
        <v>8.8269261694006482E-4</v>
      </c>
      <c r="K54" s="5">
        <v>8.3373070529914296E-4</v>
      </c>
      <c r="L54" s="5">
        <v>8.2731155461421193E-4</v>
      </c>
      <c r="M54" s="5">
        <v>5.1635583126239792E-4</v>
      </c>
      <c r="N54" s="5">
        <v>5.1044854836004004E-4</v>
      </c>
      <c r="O54" s="5">
        <v>4.0145664303124496E-4</v>
      </c>
      <c r="P54" s="5">
        <v>3.765003087827647E-4</v>
      </c>
      <c r="Q54" s="5">
        <v>3.6880222594498575E-4</v>
      </c>
      <c r="R54" s="5">
        <v>3.6392304306452763E-4</v>
      </c>
      <c r="S54" s="5">
        <v>1.1234990431509954E-3</v>
      </c>
      <c r="T54" s="5">
        <v>1.102880553641874E-3</v>
      </c>
      <c r="U54" s="5">
        <v>1.0948938752134872E-3</v>
      </c>
      <c r="V54" s="5">
        <v>6.8480518707134293E-4</v>
      </c>
      <c r="W54" s="5">
        <v>7.6955164816192067E-4</v>
      </c>
      <c r="X54" s="5">
        <v>6.735202012726531E-4</v>
      </c>
      <c r="Y54" s="5">
        <v>8.2130784611403966E-5</v>
      </c>
      <c r="Z54" s="5">
        <v>8.2057930851654686E-5</v>
      </c>
      <c r="AA54" s="5">
        <v>8.1715495772402623E-5</v>
      </c>
      <c r="AB54" s="5">
        <v>8.131607671143063E-5</v>
      </c>
      <c r="AC54" s="5">
        <v>8.0650907026550407E-5</v>
      </c>
      <c r="AD54" s="5">
        <v>8.034628664432692E-5</v>
      </c>
      <c r="AE54" s="5">
        <v>7.9775915638195176E-5</v>
      </c>
    </row>
    <row r="55" spans="2:31" x14ac:dyDescent="0.25">
      <c r="B55" s="4" t="str">
        <f t="shared" si="5"/>
        <v>Peak_C</v>
      </c>
      <c r="C55" s="5">
        <v>8.4062483864573738E-4</v>
      </c>
      <c r="D55" s="5">
        <v>1.348331855720013E-3</v>
      </c>
      <c r="E55" s="5">
        <v>1.5126590234504787E-3</v>
      </c>
      <c r="F55" s="5">
        <v>1.9203693418175529E-3</v>
      </c>
      <c r="G55" s="5">
        <v>1.9706186924029665E-3</v>
      </c>
      <c r="H55" s="5">
        <v>1.4942223260257846E-3</v>
      </c>
      <c r="I55" s="5">
        <v>1.5879924236602786E-3</v>
      </c>
      <c r="J55" s="5">
        <v>1.6838265374021979E-3</v>
      </c>
      <c r="K55" s="5">
        <v>1.7628188223539956E-3</v>
      </c>
      <c r="L55" s="5">
        <v>1.8405966317214446E-3</v>
      </c>
      <c r="M55" s="5">
        <v>1.9133062049631938E-3</v>
      </c>
      <c r="N55" s="5">
        <v>1.9961450956689627E-3</v>
      </c>
      <c r="O55" s="5">
        <v>2.0088349734619713E-3</v>
      </c>
      <c r="P55" s="5">
        <v>2.0336318291023143E-3</v>
      </c>
      <c r="Q55" s="5">
        <v>2.0595904332689156E-3</v>
      </c>
      <c r="R55" s="5">
        <v>2.0957166366233674E-3</v>
      </c>
      <c r="S55" s="5">
        <v>2.1927639509684263E-3</v>
      </c>
      <c r="T55" s="5">
        <v>2.1662748350584141E-3</v>
      </c>
      <c r="U55" s="5">
        <v>2.06928818757692E-3</v>
      </c>
      <c r="V55" s="5">
        <v>1.4922686325473749E-3</v>
      </c>
      <c r="W55" s="5">
        <v>1.3947389243607737E-3</v>
      </c>
      <c r="X55" s="5">
        <v>1.3860361713542611E-3</v>
      </c>
      <c r="Y55" s="5">
        <v>1.3520428871973032E-3</v>
      </c>
      <c r="Z55" s="5">
        <v>1.3506524252253E-3</v>
      </c>
      <c r="AA55" s="5">
        <v>1.343861378203193E-3</v>
      </c>
      <c r="AB55" s="5">
        <v>1.33490285543988E-3</v>
      </c>
      <c r="AC55" s="5">
        <v>1.3206188911113563E-3</v>
      </c>
      <c r="AD55" s="5">
        <v>1.3104833826896414E-3</v>
      </c>
      <c r="AE55" s="5">
        <v>1.2950224327027162E-3</v>
      </c>
    </row>
    <row r="56" spans="2:31" x14ac:dyDescent="0.25">
      <c r="B56" s="4" t="str">
        <f t="shared" si="5"/>
        <v>Other_C</v>
      </c>
      <c r="C56" s="5">
        <v>2.0917090635703809E-3</v>
      </c>
      <c r="D56" s="5">
        <v>2.3431504771492502E-3</v>
      </c>
      <c r="E56" s="5">
        <v>2.5446822533013308E-3</v>
      </c>
      <c r="F56" s="5">
        <v>2.8443482479654702E-3</v>
      </c>
      <c r="G56" s="5">
        <v>2.9480095065451588E-3</v>
      </c>
      <c r="H56" s="5">
        <v>2.9540591649145865E-3</v>
      </c>
      <c r="I56" s="5">
        <v>3.0657464435499427E-3</v>
      </c>
      <c r="J56" s="5">
        <v>3.1856040135857478E-3</v>
      </c>
      <c r="K56" s="5">
        <v>3.2615308088900364E-3</v>
      </c>
      <c r="L56" s="5">
        <v>2.7568088320470262E-3</v>
      </c>
      <c r="M56" s="5">
        <v>2.4594630991391603E-3</v>
      </c>
      <c r="N56" s="5">
        <v>2.5574552482293851E-3</v>
      </c>
      <c r="O56" s="5">
        <v>2.5989972833492052E-3</v>
      </c>
      <c r="P56" s="5">
        <v>2.7822871912234737E-3</v>
      </c>
      <c r="Q56" s="5">
        <v>2.7268538543404703E-3</v>
      </c>
      <c r="R56" s="5">
        <v>2.6750973185133494E-3</v>
      </c>
      <c r="S56" s="5">
        <v>2.684620926079294E-3</v>
      </c>
      <c r="T56" s="5">
        <v>2.6474343686093329E-3</v>
      </c>
      <c r="U56" s="5">
        <v>2.5236541459095528E-3</v>
      </c>
      <c r="V56" s="5">
        <v>1.3226116714688031E-3</v>
      </c>
      <c r="W56" s="5">
        <v>1.0905927691751735E-3</v>
      </c>
      <c r="X56" s="5">
        <v>1.0075405146662334E-3</v>
      </c>
      <c r="Y56" s="5">
        <v>9.506464375582638E-4</v>
      </c>
      <c r="Z56" s="5">
        <v>9.4622983422058284E-4</v>
      </c>
      <c r="AA56" s="5">
        <v>9.3674353986035843E-4</v>
      </c>
      <c r="AB56" s="5">
        <v>9.2455041303343634E-4</v>
      </c>
      <c r="AC56" s="5">
        <v>9.0739509761032973E-4</v>
      </c>
      <c r="AD56" s="5">
        <v>8.9204366197949436E-4</v>
      </c>
      <c r="AE56" s="5">
        <v>8.7173003775247598E-4</v>
      </c>
    </row>
    <row r="57" spans="2:31" x14ac:dyDescent="0.25">
      <c r="B57" s="4" t="str">
        <f t="shared" si="5"/>
        <v>Peak_D</v>
      </c>
      <c r="C57" s="5">
        <v>1.3037177665153834E-2</v>
      </c>
      <c r="D57" s="5">
        <v>1.5358727530198452E-2</v>
      </c>
      <c r="E57" s="5">
        <v>1.7008905445108493E-2</v>
      </c>
      <c r="F57" s="5">
        <v>1.90865162391066E-2</v>
      </c>
      <c r="G57" s="5">
        <v>2.054528075654373E-2</v>
      </c>
      <c r="H57" s="5">
        <v>2.0878224069216137E-2</v>
      </c>
      <c r="I57" s="5">
        <v>2.2054243502413601E-2</v>
      </c>
      <c r="J57" s="5">
        <v>2.3180372690505265E-2</v>
      </c>
      <c r="K57" s="5">
        <v>2.2295084893114159E-2</v>
      </c>
      <c r="L57" s="5">
        <v>2.2034786721815594E-2</v>
      </c>
      <c r="M57" s="5">
        <v>1.8849625045628777E-2</v>
      </c>
      <c r="N57" s="5">
        <v>1.6387228625187093E-2</v>
      </c>
      <c r="O57" s="5">
        <v>1.0669273095778845E-2</v>
      </c>
      <c r="P57" s="5">
        <v>1.0215907807902255E-2</v>
      </c>
      <c r="Q57" s="5">
        <v>1.0238728897234987E-2</v>
      </c>
      <c r="R57" s="5">
        <v>1.03249235161348E-2</v>
      </c>
      <c r="S57" s="5">
        <v>1.0600621262119607E-2</v>
      </c>
      <c r="T57" s="5">
        <v>1.0610543828986834E-2</v>
      </c>
      <c r="U57" s="5">
        <v>1.0154426192651285E-2</v>
      </c>
      <c r="V57" s="5">
        <v>7.2896318062993281E-3</v>
      </c>
      <c r="W57" s="5">
        <v>6.6823399664223447E-3</v>
      </c>
      <c r="X57" s="5">
        <v>6.516203683688499E-3</v>
      </c>
      <c r="Y57" s="5">
        <v>6.3667163339253324E-3</v>
      </c>
      <c r="Z57" s="5">
        <v>6.3565306923692522E-3</v>
      </c>
      <c r="AA57" s="5">
        <v>6.3294162333465964E-3</v>
      </c>
      <c r="AB57" s="5">
        <v>6.294296173881127E-3</v>
      </c>
      <c r="AC57" s="5">
        <v>6.2424215013125285E-3</v>
      </c>
      <c r="AD57" s="5">
        <v>6.2000392536217096E-3</v>
      </c>
      <c r="AE57" s="5">
        <v>6.1409023928277844E-3</v>
      </c>
    </row>
    <row r="58" spans="2:31" x14ac:dyDescent="0.25">
      <c r="B58" s="4" t="str">
        <f t="shared" si="5"/>
        <v>Other_D</v>
      </c>
      <c r="C58" s="5">
        <v>5.3079799972668438E-3</v>
      </c>
      <c r="D58" s="5">
        <v>7.0688023499571569E-3</v>
      </c>
      <c r="E58" s="5">
        <v>8.6332231270452291E-3</v>
      </c>
      <c r="F58" s="5">
        <v>9.7378521998445385E-3</v>
      </c>
      <c r="G58" s="5">
        <v>1.0369192459515491E-2</v>
      </c>
      <c r="H58" s="5">
        <v>9.2883730516609957E-3</v>
      </c>
      <c r="I58" s="5">
        <v>9.2310254699195168E-3</v>
      </c>
      <c r="J58" s="5">
        <v>9.7793205285490112E-3</v>
      </c>
      <c r="K58" s="5">
        <v>9.2107555822266013E-3</v>
      </c>
      <c r="L58" s="5">
        <v>9.3109642945744461E-3</v>
      </c>
      <c r="M58" s="5">
        <v>9.4613576843403917E-3</v>
      </c>
      <c r="N58" s="5">
        <v>9.5459579828562364E-3</v>
      </c>
      <c r="O58" s="5">
        <v>7.3698210553490079E-3</v>
      </c>
      <c r="P58" s="5">
        <v>7.560480954430699E-3</v>
      </c>
      <c r="Q58" s="5">
        <v>7.4194723076887615E-3</v>
      </c>
      <c r="R58" s="5">
        <v>6.6494611635705943E-3</v>
      </c>
      <c r="S58" s="5">
        <v>6.6827700307390721E-3</v>
      </c>
      <c r="T58" s="5">
        <v>7.1991614761071623E-3</v>
      </c>
      <c r="U58" s="5">
        <v>6.6464042802638493E-3</v>
      </c>
      <c r="V58" s="5">
        <v>6.4229571639359672E-3</v>
      </c>
      <c r="W58" s="5">
        <v>5.996316970494517E-3</v>
      </c>
      <c r="X58" s="5">
        <v>5.933997227457727E-3</v>
      </c>
      <c r="Y58" s="5">
        <v>5.7704726138801711E-3</v>
      </c>
      <c r="Z58" s="5">
        <v>5.7733330749695378E-3</v>
      </c>
      <c r="AA58" s="5">
        <v>5.7565694463665214E-3</v>
      </c>
      <c r="AB58" s="5">
        <v>5.7348655566305468E-3</v>
      </c>
      <c r="AC58" s="5">
        <v>5.6937328529739059E-3</v>
      </c>
      <c r="AD58" s="5">
        <v>5.6766369937597452E-3</v>
      </c>
      <c r="AE58" s="5">
        <v>5.6401123206249121E-3</v>
      </c>
    </row>
    <row r="59" spans="2:31" x14ac:dyDescent="0.25">
      <c r="B59" s="6" t="str">
        <f t="shared" si="5"/>
        <v>Total</v>
      </c>
      <c r="C59" s="7">
        <v>0.10074549406319255</v>
      </c>
      <c r="D59" s="7">
        <v>0.117434258630277</v>
      </c>
      <c r="E59" s="7">
        <v>0.13343020784591714</v>
      </c>
      <c r="F59" s="7">
        <v>0.15276915668190438</v>
      </c>
      <c r="G59" s="7">
        <v>0.14401163473104964</v>
      </c>
      <c r="H59" s="7">
        <v>0.13602884903482776</v>
      </c>
      <c r="I59" s="7">
        <v>0.14372469754847289</v>
      </c>
      <c r="J59" s="7">
        <v>0.1490033371471437</v>
      </c>
      <c r="K59" s="7">
        <v>0.15200811548527099</v>
      </c>
      <c r="L59" s="7">
        <v>0.15215810802934154</v>
      </c>
      <c r="M59" s="7">
        <v>0.14276427865492078</v>
      </c>
      <c r="N59" s="7">
        <v>0.14226594170230303</v>
      </c>
      <c r="O59" s="7">
        <v>0.12770098274915509</v>
      </c>
      <c r="P59" s="7">
        <v>0.12165300465439606</v>
      </c>
      <c r="Q59" s="7">
        <v>0.12102795437583941</v>
      </c>
      <c r="R59" s="7">
        <v>0.11778113678590264</v>
      </c>
      <c r="S59" s="7">
        <v>0.11890657385770376</v>
      </c>
      <c r="T59" s="7">
        <v>0.12389240390085587</v>
      </c>
      <c r="U59" s="7">
        <v>0.12009924599899983</v>
      </c>
      <c r="V59" s="7">
        <v>0.1030266968775858</v>
      </c>
      <c r="W59" s="7">
        <v>9.3346479127409121E-2</v>
      </c>
      <c r="X59" s="7">
        <v>8.9728679127777128E-2</v>
      </c>
      <c r="Y59" s="7">
        <v>8.198262632852503E-2</v>
      </c>
      <c r="Z59" s="7">
        <v>8.1798217203887122E-2</v>
      </c>
      <c r="AA59" s="7">
        <v>8.1314018859135445E-2</v>
      </c>
      <c r="AB59" s="7">
        <v>8.0702828485439235E-2</v>
      </c>
      <c r="AC59" s="7">
        <v>7.9796478285485528E-2</v>
      </c>
      <c r="AD59" s="7">
        <v>7.9099471651213407E-2</v>
      </c>
      <c r="AE59" s="7">
        <v>7.8107305190683693E-2</v>
      </c>
    </row>
    <row r="62" spans="2:31" x14ac:dyDescent="0.25">
      <c r="B62" s="1" t="s">
        <v>43</v>
      </c>
    </row>
    <row r="63" spans="2:31" x14ac:dyDescent="0.25">
      <c r="B63" s="2" t="str">
        <f t="shared" ref="B63:B72" si="33">B24</f>
        <v>Bundle</v>
      </c>
      <c r="C63" s="3">
        <f t="shared" ref="C63:AE63" si="34">C$24</f>
        <v>2022</v>
      </c>
      <c r="D63" s="3">
        <f t="shared" si="34"/>
        <v>2023</v>
      </c>
      <c r="E63" s="3">
        <f t="shared" si="34"/>
        <v>2024</v>
      </c>
      <c r="F63" s="3">
        <f t="shared" si="34"/>
        <v>2025</v>
      </c>
      <c r="G63" s="3">
        <f t="shared" si="34"/>
        <v>2026</v>
      </c>
      <c r="H63" s="3">
        <f t="shared" si="34"/>
        <v>2027</v>
      </c>
      <c r="I63" s="3">
        <f t="shared" si="34"/>
        <v>2028</v>
      </c>
      <c r="J63" s="3">
        <f t="shared" si="34"/>
        <v>2029</v>
      </c>
      <c r="K63" s="3">
        <f t="shared" si="34"/>
        <v>2030</v>
      </c>
      <c r="L63" s="3">
        <f t="shared" si="34"/>
        <v>2031</v>
      </c>
      <c r="M63" s="3">
        <f t="shared" si="34"/>
        <v>2032</v>
      </c>
      <c r="N63" s="3">
        <f t="shared" si="34"/>
        <v>2033</v>
      </c>
      <c r="O63" s="3">
        <f t="shared" si="34"/>
        <v>2034</v>
      </c>
      <c r="P63" s="3">
        <f t="shared" si="34"/>
        <v>2035</v>
      </c>
      <c r="Q63" s="3">
        <f t="shared" si="34"/>
        <v>2036</v>
      </c>
      <c r="R63" s="3">
        <f t="shared" si="34"/>
        <v>2037</v>
      </c>
      <c r="S63" s="3">
        <f t="shared" si="34"/>
        <v>2038</v>
      </c>
      <c r="T63" s="3">
        <f t="shared" si="34"/>
        <v>2039</v>
      </c>
      <c r="U63" s="3">
        <f t="shared" si="34"/>
        <v>2040</v>
      </c>
      <c r="V63" s="3">
        <f t="shared" si="34"/>
        <v>2041</v>
      </c>
      <c r="W63" s="3">
        <f t="shared" si="34"/>
        <v>2042</v>
      </c>
      <c r="X63" s="3">
        <f t="shared" si="34"/>
        <v>2043</v>
      </c>
      <c r="Y63" s="3">
        <f t="shared" si="34"/>
        <v>2044</v>
      </c>
      <c r="Z63" s="3">
        <f t="shared" si="34"/>
        <v>2045</v>
      </c>
      <c r="AA63" s="3">
        <f t="shared" si="34"/>
        <v>2046</v>
      </c>
      <c r="AB63" s="3">
        <f t="shared" si="34"/>
        <v>2047</v>
      </c>
      <c r="AC63" s="3">
        <f t="shared" si="34"/>
        <v>2048</v>
      </c>
      <c r="AD63" s="3">
        <f t="shared" si="34"/>
        <v>2049</v>
      </c>
      <c r="AE63" s="3">
        <f t="shared" si="34"/>
        <v>2050</v>
      </c>
    </row>
    <row r="64" spans="2:31" x14ac:dyDescent="0.25">
      <c r="B64" s="4" t="str">
        <f t="shared" si="33"/>
        <v>Peak_A</v>
      </c>
      <c r="C64" s="37">
        <f>SUM($C51:C51)</f>
        <v>2.5754093196584844E-2</v>
      </c>
      <c r="D64" s="37">
        <f>SUM($C51:D51)</f>
        <v>5.5717405110740637E-2</v>
      </c>
      <c r="E64" s="37">
        <f>SUM($C51:E51)</f>
        <v>9.0599003381944071E-2</v>
      </c>
      <c r="F64" s="37">
        <f>SUM($C51:F51)</f>
        <v>0.13321040208926094</v>
      </c>
      <c r="G64" s="37">
        <f>SUM($C51:G51)</f>
        <v>0.17761286613484442</v>
      </c>
      <c r="H64" s="37">
        <f>SUM($C51:H51)</f>
        <v>0.22222498570352844</v>
      </c>
      <c r="I64" s="37">
        <f>SUM($C51:I51)</f>
        <v>0.27063538255597963</v>
      </c>
      <c r="J64" s="37">
        <f>SUM($C51:J51)</f>
        <v>0.31799882414408276</v>
      </c>
      <c r="K64" s="37">
        <f>SUM($C51:K51)</f>
        <v>0.36784075277282979</v>
      </c>
      <c r="L64" s="37">
        <f>SUM($C51:L51)</f>
        <v>0.41998319509965987</v>
      </c>
      <c r="M64" s="37">
        <f>SUM($C51:M51)</f>
        <v>0.46970797753646648</v>
      </c>
      <c r="N64" s="37">
        <f>SUM($C51:N51)</f>
        <v>0.51961675443949484</v>
      </c>
      <c r="O64" s="37">
        <f>SUM($C51:O51)</f>
        <v>0.56604494750199474</v>
      </c>
      <c r="P64" s="37">
        <f>SUM($C51:P51)</f>
        <v>0.60883685256167808</v>
      </c>
      <c r="Q64" s="37">
        <f>SUM($C51:Q51)</f>
        <v>0.65297111639007877</v>
      </c>
      <c r="R64" s="37">
        <f>SUM($C51:R51)</f>
        <v>0.69797308474715447</v>
      </c>
      <c r="S64" s="37">
        <f>SUM($C51:S51)</f>
        <v>0.74384147356477981</v>
      </c>
      <c r="T64" s="37">
        <f>SUM($C51:T51)</f>
        <v>0.79372306448379637</v>
      </c>
      <c r="U64" s="37">
        <f>SUM($C51:U51)</f>
        <v>0.84033515591429953</v>
      </c>
      <c r="V64" s="37">
        <f>SUM($C51:V51)</f>
        <v>0.87877795588301755</v>
      </c>
      <c r="W64" s="37">
        <f>SUM($C51:W51)</f>
        <v>0.91382551059918304</v>
      </c>
      <c r="X64" s="37">
        <f>SUM($C51:X51)</f>
        <v>0.94708018701512042</v>
      </c>
      <c r="Y64" s="37">
        <f>SUM($C51:Y51)</f>
        <v>0.97801709311853258</v>
      </c>
      <c r="Z64" s="37">
        <f>SUM($C51:Z51)</f>
        <v>1.0088505004092991</v>
      </c>
      <c r="AA64" s="37">
        <f>SUM($C51:AA51)</f>
        <v>1.0394849396110286</v>
      </c>
      <c r="AB64" s="37">
        <f>SUM($C51:AB51)</f>
        <v>1.0698725923994319</v>
      </c>
      <c r="AC64" s="37">
        <f>SUM($C51:AC51)</f>
        <v>1.0999193605441133</v>
      </c>
      <c r="AD64" s="37">
        <f>SUM($C51:AD51)</f>
        <v>1.1296699855329955</v>
      </c>
      <c r="AE64" s="37">
        <f>SUM($C51:AE51)</f>
        <v>1.1590303691356827</v>
      </c>
    </row>
    <row r="65" spans="2:31" x14ac:dyDescent="0.25">
      <c r="B65" s="4" t="str">
        <f t="shared" si="33"/>
        <v>Other_A</v>
      </c>
      <c r="C65" s="37">
        <f>SUM($C52:C52)</f>
        <v>3.3560830764153893E-2</v>
      </c>
      <c r="D65" s="37">
        <f>SUM($C52:D52)</f>
        <v>6.9801596654055192E-2</v>
      </c>
      <c r="E65" s="37">
        <f>SUM($C52:E52)</f>
        <v>0.11086955252930505</v>
      </c>
      <c r="F65" s="37">
        <f>SUM($C52:F52)</f>
        <v>0.15882508882758711</v>
      </c>
      <c r="G65" s="37">
        <f>SUM($C52:G52)</f>
        <v>0.20240667436937285</v>
      </c>
      <c r="H65" s="37">
        <f>SUM($C52:H52)</f>
        <v>0.2479833067667942</v>
      </c>
      <c r="I65" s="37">
        <f>SUM($C52:I52)</f>
        <v>0.29639021058317816</v>
      </c>
      <c r="J65" s="37">
        <f>SUM($C52:J52)</f>
        <v>0.34873035042546996</v>
      </c>
      <c r="K65" s="37">
        <f>SUM($C52:K52)</f>
        <v>0.40343287704107333</v>
      </c>
      <c r="L65" s="37">
        <f>SUM($C52:L52)</f>
        <v>0.45739963719981958</v>
      </c>
      <c r="M65" s="37">
        <f>SUM($C52:M52)</f>
        <v>0.50869716598482184</v>
      </c>
      <c r="N65" s="37">
        <f>SUM($C52:N52)</f>
        <v>0.56136510168728504</v>
      </c>
      <c r="O65" s="37">
        <f>SUM($C52:O52)</f>
        <v>0.6100466112074745</v>
      </c>
      <c r="P65" s="37">
        <f>SUM($C52:P52)</f>
        <v>0.65772833959974275</v>
      </c>
      <c r="Q65" s="37">
        <f>SUM($C52:Q52)</f>
        <v>0.70288690256074116</v>
      </c>
      <c r="R65" s="37">
        <f>SUM($C52:R52)</f>
        <v>0.74497214214785723</v>
      </c>
      <c r="S65" s="37">
        <f>SUM($C52:S52)</f>
        <v>0.78645630657190391</v>
      </c>
      <c r="T65" s="37">
        <f>SUM($C52:T52)</f>
        <v>0.82768751935557583</v>
      </c>
      <c r="U65" s="37">
        <f>SUM($C52:U52)</f>
        <v>0.87029559085571995</v>
      </c>
      <c r="V65" s="37">
        <f>SUM($C52:V52)</f>
        <v>0.91120278327486948</v>
      </c>
      <c r="W65" s="37">
        <f>SUM($C52:W52)</f>
        <v>0.94692607481755386</v>
      </c>
      <c r="X65" s="37">
        <f>SUM($C52:X52)</f>
        <v>0.98130233711395998</v>
      </c>
      <c r="Y65" s="37">
        <f>SUM($C52:Y52)</f>
        <v>1.0116852967100054</v>
      </c>
      <c r="Z65" s="37">
        <f>SUM($C52:Z52)</f>
        <v>1.0420050868011714</v>
      </c>
      <c r="AA65" s="37">
        <f>SUM($C52:AA52)</f>
        <v>1.0721257388286207</v>
      </c>
      <c r="AB65" s="37">
        <f>SUM($C52:AB52)</f>
        <v>1.1019939999536732</v>
      </c>
      <c r="AC65" s="37">
        <f>SUM($C52:AC52)</f>
        <v>1.1314763534616217</v>
      </c>
      <c r="AD65" s="37">
        <f>SUM($C52:AD52)</f>
        <v>1.1606800742658396</v>
      </c>
      <c r="AE65" s="37">
        <f>SUM($C52:AE52)</f>
        <v>1.1894716456516199</v>
      </c>
    </row>
    <row r="66" spans="2:31" x14ac:dyDescent="0.25">
      <c r="B66" s="4" t="str">
        <f t="shared" si="33"/>
        <v>Peak_B</v>
      </c>
      <c r="C66" s="37">
        <f>SUM($C53:C53)</f>
        <v>1.343665003583982E-2</v>
      </c>
      <c r="D66" s="37">
        <f>SUM($C53:D53)</f>
        <v>3.2458128692024246E-2</v>
      </c>
      <c r="E66" s="37">
        <f>SUM($C53:E53)</f>
        <v>5.3991689185854577E-2</v>
      </c>
      <c r="F66" s="37">
        <f>SUM($C53:F53)</f>
        <v>7.6163684804040288E-2</v>
      </c>
      <c r="G66" s="37">
        <f>SUM($C53:G53)</f>
        <v>9.3761975677322418E-2</v>
      </c>
      <c r="H66" s="37">
        <f>SUM($C53:H53)</f>
        <v>0.10408913732179335</v>
      </c>
      <c r="I66" s="37">
        <f>SUM($C53:I53)</f>
        <v>0.11404190436551419</v>
      </c>
      <c r="J66" s="37">
        <f>SUM($C53:J53)</f>
        <v>0.12462984369528067</v>
      </c>
      <c r="K66" s="37">
        <f>SUM($C53:K53)</f>
        <v>0.13472958312431729</v>
      </c>
      <c r="L66" s="37">
        <f>SUM($C53:L53)</f>
        <v>0.14400802063330978</v>
      </c>
      <c r="M66" s="37">
        <f>SUM($C53:M53)</f>
        <v>0.15254988020108767</v>
      </c>
      <c r="N66" s="37">
        <f>SUM($C53:N53)</f>
        <v>0.16124187379759744</v>
      </c>
      <c r="O66" s="37">
        <f>SUM($C53:O53)</f>
        <v>0.17078477091309285</v>
      </c>
      <c r="P66" s="37">
        <f>SUM($C53:P53)</f>
        <v>0.17899533402409579</v>
      </c>
      <c r="Q66" s="37">
        <f>SUM($C53:Q53)</f>
        <v>0.18791701389205803</v>
      </c>
      <c r="R66" s="37">
        <f>SUM($C53:R53)</f>
        <v>0.1965018210558622</v>
      </c>
      <c r="S66" s="37">
        <f>SUM($C53:S53)</f>
        <v>0.20477156645883654</v>
      </c>
      <c r="T66" s="37">
        <f>SUM($C53:T53)</f>
        <v>0.2138248715946004</v>
      </c>
      <c r="U66" s="37">
        <f>SUM($C53:U53)</f>
        <v>0.22221528798133788</v>
      </c>
      <c r="V66" s="37">
        <f>SUM($C53:V53)</f>
        <v>0.22867971800973341</v>
      </c>
      <c r="W66" s="37">
        <f>SUM($C53:W53)</f>
        <v>0.23532181059967788</v>
      </c>
      <c r="X66" s="37">
        <f>SUM($C53:X53)</f>
        <v>0.24190225321667216</v>
      </c>
      <c r="Y66" s="37">
        <f>SUM($C53:Y53)</f>
        <v>0.24804300478856711</v>
      </c>
      <c r="Z66" s="37">
        <f>SUM($C53:Z53)</f>
        <v>0.25417922065288534</v>
      </c>
      <c r="AA66" s="37">
        <f>SUM($C53:AA53)</f>
        <v>0.2602898421892928</v>
      </c>
      <c r="AB66" s="37">
        <f>SUM($C53:AB53)</f>
        <v>0.26636682568558001</v>
      </c>
      <c r="AC66" s="37">
        <f>SUM($C53:AC53)</f>
        <v>0.27238936306840078</v>
      </c>
      <c r="AD66" s="37">
        <f>SUM($C53:AD53)</f>
        <v>0.27837493934781926</v>
      </c>
      <c r="AE66" s="37">
        <f>SUM($C53:AE53)</f>
        <v>0.28430274645048931</v>
      </c>
    </row>
    <row r="67" spans="2:31" x14ac:dyDescent="0.25">
      <c r="B67" s="4" t="str">
        <f t="shared" si="33"/>
        <v>Other_B</v>
      </c>
      <c r="C67" s="37">
        <f>SUM($C54:C54)</f>
        <v>6.7164285019772106E-3</v>
      </c>
      <c r="D67" s="37">
        <f>SUM($C54:D54)</f>
        <v>1.2806118458987808E-2</v>
      </c>
      <c r="E67" s="37">
        <f>SUM($C54:E54)</f>
        <v>1.9053741815715786E-2</v>
      </c>
      <c r="F67" s="37">
        <f>SUM($C54:F54)</f>
        <v>2.5494881845101382E-2</v>
      </c>
      <c r="G67" s="37">
        <f>SUM($C54:G54)</f>
        <v>2.8091074700492349E-2</v>
      </c>
      <c r="H67" s="37">
        <f>SUM($C54:H54)</f>
        <v>2.8989131512926328E-2</v>
      </c>
      <c r="I67" s="37">
        <f>SUM($C54:I54)</f>
        <v>3.0004753509299865E-2</v>
      </c>
      <c r="J67" s="37">
        <f>SUM($C54:J54)</f>
        <v>3.0887446126239931E-2</v>
      </c>
      <c r="K67" s="37">
        <f>SUM($C54:K54)</f>
        <v>3.172117683153907E-2</v>
      </c>
      <c r="L67" s="37">
        <f>SUM($C54:L54)</f>
        <v>3.2548488386153283E-2</v>
      </c>
      <c r="M67" s="37">
        <f>SUM($C54:M54)</f>
        <v>3.3064844217415679E-2</v>
      </c>
      <c r="N67" s="37">
        <f>SUM($C54:N54)</f>
        <v>3.357529276577572E-2</v>
      </c>
      <c r="O67" s="37">
        <f>SUM($C54:O54)</f>
        <v>3.3976749408806968E-2</v>
      </c>
      <c r="P67" s="37">
        <f>SUM($C54:P54)</f>
        <v>3.4353249717589733E-2</v>
      </c>
      <c r="Q67" s="37">
        <f>SUM($C54:Q54)</f>
        <v>3.4722051943534719E-2</v>
      </c>
      <c r="R67" s="37">
        <f>SUM($C54:R54)</f>
        <v>3.5085974986599246E-2</v>
      </c>
      <c r="S67" s="37">
        <f>SUM($C54:S54)</f>
        <v>3.6209474029750242E-2</v>
      </c>
      <c r="T67" s="37">
        <f>SUM($C54:T54)</f>
        <v>3.7312354583392118E-2</v>
      </c>
      <c r="U67" s="37">
        <f>SUM($C54:U54)</f>
        <v>3.8407248458605603E-2</v>
      </c>
      <c r="V67" s="37">
        <f>SUM($C54:V54)</f>
        <v>3.9092053645676944E-2</v>
      </c>
      <c r="W67" s="37">
        <f>SUM($C54:W54)</f>
        <v>3.9861605293838864E-2</v>
      </c>
      <c r="X67" s="37">
        <f>SUM($C54:X54)</f>
        <v>4.0535125495111519E-2</v>
      </c>
      <c r="Y67" s="37">
        <f>SUM($C54:Y54)</f>
        <v>4.0617256279722923E-2</v>
      </c>
      <c r="Z67" s="37">
        <f>SUM($C54:Z54)</f>
        <v>4.0699314210574579E-2</v>
      </c>
      <c r="AA67" s="37">
        <f>SUM($C54:AA54)</f>
        <v>4.0781029706346984E-2</v>
      </c>
      <c r="AB67" s="37">
        <f>SUM($C54:AB54)</f>
        <v>4.0862345783058418E-2</v>
      </c>
      <c r="AC67" s="37">
        <f>SUM($C54:AC54)</f>
        <v>4.0942996690084971E-2</v>
      </c>
      <c r="AD67" s="37">
        <f>SUM($C54:AD54)</f>
        <v>4.1023342976729299E-2</v>
      </c>
      <c r="AE67" s="37">
        <f>SUM($C54:AE54)</f>
        <v>4.1103118892367493E-2</v>
      </c>
    </row>
    <row r="68" spans="2:31" x14ac:dyDescent="0.25">
      <c r="B68" s="4" t="str">
        <f t="shared" si="33"/>
        <v>Peak_C</v>
      </c>
      <c r="C68" s="37">
        <f>SUM($C55:C55)</f>
        <v>8.4062483864573738E-4</v>
      </c>
      <c r="D68" s="37">
        <f>SUM($C55:D55)</f>
        <v>2.1889566943657504E-3</v>
      </c>
      <c r="E68" s="37">
        <f>SUM($C55:E55)</f>
        <v>3.7016157178162293E-3</v>
      </c>
      <c r="F68" s="37">
        <f>SUM($C55:F55)</f>
        <v>5.6219850596337818E-3</v>
      </c>
      <c r="G68" s="37">
        <f>SUM($C55:G55)</f>
        <v>7.5926037520367487E-3</v>
      </c>
      <c r="H68" s="37">
        <f>SUM($C55:H55)</f>
        <v>9.0868260780625331E-3</v>
      </c>
      <c r="I68" s="37">
        <f>SUM($C55:I55)</f>
        <v>1.0674818501722812E-2</v>
      </c>
      <c r="J68" s="37">
        <f>SUM($C55:J55)</f>
        <v>1.235864503912501E-2</v>
      </c>
      <c r="K68" s="37">
        <f>SUM($C55:K55)</f>
        <v>1.4121463861479005E-2</v>
      </c>
      <c r="L68" s="37">
        <f>SUM($C55:L55)</f>
        <v>1.5962060493200449E-2</v>
      </c>
      <c r="M68" s="37">
        <f>SUM($C55:M55)</f>
        <v>1.7875366698163642E-2</v>
      </c>
      <c r="N68" s="37">
        <f>SUM($C55:N55)</f>
        <v>1.9871511793832605E-2</v>
      </c>
      <c r="O68" s="37">
        <f>SUM($C55:O55)</f>
        <v>2.1880346767294577E-2</v>
      </c>
      <c r="P68" s="37">
        <f>SUM($C55:P55)</f>
        <v>2.3913978596396893E-2</v>
      </c>
      <c r="Q68" s="37">
        <f>SUM($C55:Q55)</f>
        <v>2.5973569029665806E-2</v>
      </c>
      <c r="R68" s="37">
        <f>SUM($C55:R55)</f>
        <v>2.8069285666289173E-2</v>
      </c>
      <c r="S68" s="37">
        <f>SUM($C55:S55)</f>
        <v>3.0262049617257598E-2</v>
      </c>
      <c r="T68" s="37">
        <f>SUM($C55:T55)</f>
        <v>3.2428324452316012E-2</v>
      </c>
      <c r="U68" s="37">
        <f>SUM($C55:U55)</f>
        <v>3.4497612639892934E-2</v>
      </c>
      <c r="V68" s="37">
        <f>SUM($C55:V55)</f>
        <v>3.5989881272440308E-2</v>
      </c>
      <c r="W68" s="37">
        <f>SUM($C55:W55)</f>
        <v>3.7384620196801083E-2</v>
      </c>
      <c r="X68" s="37">
        <f>SUM($C55:X55)</f>
        <v>3.8770656368155347E-2</v>
      </c>
      <c r="Y68" s="37">
        <f>SUM($C55:Y55)</f>
        <v>4.0122699255352653E-2</v>
      </c>
      <c r="Z68" s="37">
        <f>SUM($C55:Z55)</f>
        <v>4.1473351680577954E-2</v>
      </c>
      <c r="AA68" s="37">
        <f>SUM($C55:AA55)</f>
        <v>4.2817213058781146E-2</v>
      </c>
      <c r="AB68" s="37">
        <f>SUM($C55:AB55)</f>
        <v>4.4152115914221024E-2</v>
      </c>
      <c r="AC68" s="37">
        <f>SUM($C55:AC55)</f>
        <v>4.5472734805332378E-2</v>
      </c>
      <c r="AD68" s="37">
        <f>SUM($C55:AD55)</f>
        <v>4.6783218188022016E-2</v>
      </c>
      <c r="AE68" s="37">
        <f>SUM($C55:AE55)</f>
        <v>4.807824062072473E-2</v>
      </c>
    </row>
    <row r="69" spans="2:31" x14ac:dyDescent="0.25">
      <c r="B69" s="4" t="str">
        <f t="shared" si="33"/>
        <v>Other_C</v>
      </c>
      <c r="C69" s="37">
        <f>SUM($C56:C56)</f>
        <v>2.0917090635703809E-3</v>
      </c>
      <c r="D69" s="37">
        <f>SUM($C56:D56)</f>
        <v>4.4348595407196316E-3</v>
      </c>
      <c r="E69" s="37">
        <f>SUM($C56:E56)</f>
        <v>6.9795417940209624E-3</v>
      </c>
      <c r="F69" s="37">
        <f>SUM($C56:F56)</f>
        <v>9.8238900419864335E-3</v>
      </c>
      <c r="G69" s="37">
        <f>SUM($C56:G56)</f>
        <v>1.2771899548531591E-2</v>
      </c>
      <c r="H69" s="37">
        <f>SUM($C56:H56)</f>
        <v>1.5725958713446179E-2</v>
      </c>
      <c r="I69" s="37">
        <f>SUM($C56:I56)</f>
        <v>1.8791705156996123E-2</v>
      </c>
      <c r="J69" s="37">
        <f>SUM($C56:J56)</f>
        <v>2.1977309170581872E-2</v>
      </c>
      <c r="K69" s="37">
        <f>SUM($C56:K56)</f>
        <v>2.5238839979471909E-2</v>
      </c>
      <c r="L69" s="37">
        <f>SUM($C56:L56)</f>
        <v>2.7995648811518933E-2</v>
      </c>
      <c r="M69" s="37">
        <f>SUM($C56:M56)</f>
        <v>3.0455111910658094E-2</v>
      </c>
      <c r="N69" s="37">
        <f>SUM($C56:N56)</f>
        <v>3.3012567158887479E-2</v>
      </c>
      <c r="O69" s="37">
        <f>SUM($C56:O56)</f>
        <v>3.5611564442236683E-2</v>
      </c>
      <c r="P69" s="37">
        <f>SUM($C56:P56)</f>
        <v>3.8393851633460159E-2</v>
      </c>
      <c r="Q69" s="37">
        <f>SUM($C56:Q56)</f>
        <v>4.1120705487800627E-2</v>
      </c>
      <c r="R69" s="37">
        <f>SUM($C56:R56)</f>
        <v>4.3795802806313976E-2</v>
      </c>
      <c r="S69" s="37">
        <f>SUM($C56:S56)</f>
        <v>4.6480423732393271E-2</v>
      </c>
      <c r="T69" s="37">
        <f>SUM($C56:T56)</f>
        <v>4.9127858101002606E-2</v>
      </c>
      <c r="U69" s="37">
        <f>SUM($C56:U56)</f>
        <v>5.1651512246912161E-2</v>
      </c>
      <c r="V69" s="37">
        <f>SUM($C56:V56)</f>
        <v>5.2974123918380966E-2</v>
      </c>
      <c r="W69" s="37">
        <f>SUM($C56:W56)</f>
        <v>5.4064716687556143E-2</v>
      </c>
      <c r="X69" s="37">
        <f>SUM($C56:X56)</f>
        <v>5.5072257202222377E-2</v>
      </c>
      <c r="Y69" s="37">
        <f>SUM($C56:Y56)</f>
        <v>5.6022903639780644E-2</v>
      </c>
      <c r="Z69" s="37">
        <f>SUM($C56:Z56)</f>
        <v>5.6969133474001225E-2</v>
      </c>
      <c r="AA69" s="37">
        <f>SUM($C56:AA56)</f>
        <v>5.7905877013861587E-2</v>
      </c>
      <c r="AB69" s="37">
        <f>SUM($C56:AB56)</f>
        <v>5.8830427426895024E-2</v>
      </c>
      <c r="AC69" s="37">
        <f>SUM($C56:AC56)</f>
        <v>5.9737822524505352E-2</v>
      </c>
      <c r="AD69" s="37">
        <f>SUM($C56:AD56)</f>
        <v>6.0629866186484846E-2</v>
      </c>
      <c r="AE69" s="37">
        <f>SUM($C56:AE56)</f>
        <v>6.1501596224237322E-2</v>
      </c>
    </row>
    <row r="70" spans="2:31" x14ac:dyDescent="0.25">
      <c r="B70" s="4" t="str">
        <f t="shared" si="33"/>
        <v>Peak_D</v>
      </c>
      <c r="C70" s="37">
        <f>SUM($C57:C57)</f>
        <v>1.3037177665153834E-2</v>
      </c>
      <c r="D70" s="37">
        <f>SUM($C57:D57)</f>
        <v>2.8395905195352285E-2</v>
      </c>
      <c r="E70" s="37">
        <f>SUM($C57:E57)</f>
        <v>4.5404810640460778E-2</v>
      </c>
      <c r="F70" s="37">
        <f>SUM($C57:F57)</f>
        <v>6.4491326879567379E-2</v>
      </c>
      <c r="G70" s="37">
        <f>SUM($C57:G57)</f>
        <v>8.5036607636111108E-2</v>
      </c>
      <c r="H70" s="37">
        <f>SUM($C57:H57)</f>
        <v>0.10591483170532724</v>
      </c>
      <c r="I70" s="37">
        <f>SUM($C57:I57)</f>
        <v>0.12796907520774084</v>
      </c>
      <c r="J70" s="37">
        <f>SUM($C57:J57)</f>
        <v>0.15114944789824611</v>
      </c>
      <c r="K70" s="37">
        <f>SUM($C57:K57)</f>
        <v>0.17344453279136027</v>
      </c>
      <c r="L70" s="37">
        <f>SUM($C57:L57)</f>
        <v>0.19547931951317588</v>
      </c>
      <c r="M70" s="37">
        <f>SUM($C57:M57)</f>
        <v>0.21432894455880466</v>
      </c>
      <c r="N70" s="37">
        <f>SUM($C57:N57)</f>
        <v>0.23071617318399176</v>
      </c>
      <c r="O70" s="37">
        <f>SUM($C57:O57)</f>
        <v>0.2413854462797706</v>
      </c>
      <c r="P70" s="37">
        <f>SUM($C57:P57)</f>
        <v>0.25160135408767287</v>
      </c>
      <c r="Q70" s="37">
        <f>SUM($C57:Q57)</f>
        <v>0.26184008298490785</v>
      </c>
      <c r="R70" s="37">
        <f>SUM($C57:R57)</f>
        <v>0.27216500650104264</v>
      </c>
      <c r="S70" s="37">
        <f>SUM($C57:S57)</f>
        <v>0.28276562776316222</v>
      </c>
      <c r="T70" s="37">
        <f>SUM($C57:T57)</f>
        <v>0.29337617159214907</v>
      </c>
      <c r="U70" s="37">
        <f>SUM($C57:U57)</f>
        <v>0.30353059778480035</v>
      </c>
      <c r="V70" s="37">
        <f>SUM($C57:V57)</f>
        <v>0.31082022959109967</v>
      </c>
      <c r="W70" s="37">
        <f>SUM($C57:W57)</f>
        <v>0.31750256955752204</v>
      </c>
      <c r="X70" s="37">
        <f>SUM($C57:X57)</f>
        <v>0.32401877324121053</v>
      </c>
      <c r="Y70" s="37">
        <f>SUM($C57:Y57)</f>
        <v>0.33038548957513586</v>
      </c>
      <c r="Z70" s="37">
        <f>SUM($C57:Z57)</f>
        <v>0.3367420202675051</v>
      </c>
      <c r="AA70" s="37">
        <f>SUM($C57:AA57)</f>
        <v>0.3430714365008517</v>
      </c>
      <c r="AB70" s="37">
        <f>SUM($C57:AB57)</f>
        <v>0.34936573267473281</v>
      </c>
      <c r="AC70" s="37">
        <f>SUM($C57:AC57)</f>
        <v>0.35560815417604535</v>
      </c>
      <c r="AD70" s="37">
        <f>SUM($C57:AD57)</f>
        <v>0.36180819342966708</v>
      </c>
      <c r="AE70" s="37">
        <f>SUM($C57:AE57)</f>
        <v>0.36794909582249485</v>
      </c>
    </row>
    <row r="71" spans="2:31" x14ac:dyDescent="0.25">
      <c r="B71" s="4" t="str">
        <f t="shared" si="33"/>
        <v>Other_D</v>
      </c>
      <c r="C71" s="37">
        <f>SUM($C58:C58)</f>
        <v>5.3079799972668438E-3</v>
      </c>
      <c r="D71" s="37">
        <f>SUM($C58:D58)</f>
        <v>1.2376782347224001E-2</v>
      </c>
      <c r="E71" s="37">
        <f>SUM($C58:E58)</f>
        <v>2.101000547426923E-2</v>
      </c>
      <c r="F71" s="37">
        <f>SUM($C58:F58)</f>
        <v>3.0747857674113768E-2</v>
      </c>
      <c r="G71" s="37">
        <f>SUM($C58:G58)</f>
        <v>4.1117050133629263E-2</v>
      </c>
      <c r="H71" s="37">
        <f>SUM($C58:H58)</f>
        <v>5.040542318529026E-2</v>
      </c>
      <c r="I71" s="37">
        <f>SUM($C58:I58)</f>
        <v>5.9636448655209777E-2</v>
      </c>
      <c r="J71" s="37">
        <f>SUM($C58:J58)</f>
        <v>6.9415769183758788E-2</v>
      </c>
      <c r="K71" s="37">
        <f>SUM($C58:K58)</f>
        <v>7.8626524765985389E-2</v>
      </c>
      <c r="L71" s="37">
        <f>SUM($C58:L58)</f>
        <v>8.7937489060559842E-2</v>
      </c>
      <c r="M71" s="37">
        <f>SUM($C58:M58)</f>
        <v>9.7398846744900236E-2</v>
      </c>
      <c r="N71" s="37">
        <f>SUM($C58:N58)</f>
        <v>0.10694480472775647</v>
      </c>
      <c r="O71" s="37">
        <f>SUM($C58:O58)</f>
        <v>0.11431462578310547</v>
      </c>
      <c r="P71" s="37">
        <f>SUM($C58:P58)</f>
        <v>0.12187510673753617</v>
      </c>
      <c r="Q71" s="37">
        <f>SUM($C58:Q58)</f>
        <v>0.12929457904522493</v>
      </c>
      <c r="R71" s="37">
        <f>SUM($C58:R58)</f>
        <v>0.13594404020879552</v>
      </c>
      <c r="S71" s="37">
        <f>SUM($C58:S58)</f>
        <v>0.14262681023953461</v>
      </c>
      <c r="T71" s="37">
        <f>SUM($C58:T58)</f>
        <v>0.14982597171564177</v>
      </c>
      <c r="U71" s="37">
        <f>SUM($C58:U58)</f>
        <v>0.15647237599590563</v>
      </c>
      <c r="V71" s="37">
        <f>SUM($C58:V58)</f>
        <v>0.16289533315984159</v>
      </c>
      <c r="W71" s="37">
        <f>SUM($C58:W58)</f>
        <v>0.16889165013033611</v>
      </c>
      <c r="X71" s="37">
        <f>SUM($C58:X58)</f>
        <v>0.17482564735779382</v>
      </c>
      <c r="Y71" s="37">
        <f>SUM($C58:Y58)</f>
        <v>0.18059611997167399</v>
      </c>
      <c r="Z71" s="37">
        <f>SUM($C58:Z58)</f>
        <v>0.18636945304664354</v>
      </c>
      <c r="AA71" s="37">
        <f>SUM($C58:AA58)</f>
        <v>0.19212602249301006</v>
      </c>
      <c r="AB71" s="37">
        <f>SUM($C58:AB58)</f>
        <v>0.19786088804964061</v>
      </c>
      <c r="AC71" s="37">
        <f>SUM($C58:AC58)</f>
        <v>0.2035546209026145</v>
      </c>
      <c r="AD71" s="37">
        <f>SUM($C58:AD58)</f>
        <v>0.20923125789637426</v>
      </c>
      <c r="AE71" s="37">
        <f>SUM($C58:AE58)</f>
        <v>0.21487137021699917</v>
      </c>
    </row>
    <row r="72" spans="2:31" x14ac:dyDescent="0.25">
      <c r="B72" s="6" t="str">
        <f t="shared" si="33"/>
        <v>Total</v>
      </c>
      <c r="C72" s="38">
        <f t="shared" ref="C72:AE72" si="35">SUM(C64:C71)</f>
        <v>0.10074549406319255</v>
      </c>
      <c r="D72" s="38">
        <f t="shared" si="35"/>
        <v>0.21817975269346954</v>
      </c>
      <c r="E72" s="38">
        <f t="shared" si="35"/>
        <v>0.35160996053938665</v>
      </c>
      <c r="F72" s="38">
        <f t="shared" si="35"/>
        <v>0.50437911722129114</v>
      </c>
      <c r="G72" s="38">
        <f t="shared" si="35"/>
        <v>0.64839075195234086</v>
      </c>
      <c r="H72" s="38">
        <f t="shared" si="35"/>
        <v>0.78441960098716856</v>
      </c>
      <c r="I72" s="38">
        <f t="shared" si="35"/>
        <v>0.9281442985356414</v>
      </c>
      <c r="J72" s="38">
        <f t="shared" si="35"/>
        <v>1.0771476356827849</v>
      </c>
      <c r="K72" s="38">
        <f t="shared" si="35"/>
        <v>1.2291557511680562</v>
      </c>
      <c r="L72" s="38">
        <f t="shared" si="35"/>
        <v>1.3813138591973977</v>
      </c>
      <c r="M72" s="38">
        <f t="shared" si="35"/>
        <v>1.5240781378523185</v>
      </c>
      <c r="N72" s="38">
        <f t="shared" si="35"/>
        <v>1.6663440795546212</v>
      </c>
      <c r="O72" s="38">
        <f t="shared" si="35"/>
        <v>1.7940450623037765</v>
      </c>
      <c r="P72" s="38">
        <f t="shared" si="35"/>
        <v>1.9156980669581725</v>
      </c>
      <c r="Q72" s="38">
        <f t="shared" si="35"/>
        <v>2.0367260213340121</v>
      </c>
      <c r="R72" s="38">
        <f t="shared" si="35"/>
        <v>2.1545071581199147</v>
      </c>
      <c r="S72" s="38">
        <f t="shared" si="35"/>
        <v>2.2734137319776182</v>
      </c>
      <c r="T72" s="38">
        <f t="shared" si="35"/>
        <v>2.3973061358784742</v>
      </c>
      <c r="U72" s="38">
        <f t="shared" si="35"/>
        <v>2.5174053818774738</v>
      </c>
      <c r="V72" s="38">
        <f t="shared" si="35"/>
        <v>2.6204320787550595</v>
      </c>
      <c r="W72" s="38">
        <f t="shared" si="35"/>
        <v>2.7137785578824691</v>
      </c>
      <c r="X72" s="38">
        <f t="shared" si="35"/>
        <v>2.8035072370102463</v>
      </c>
      <c r="Y72" s="38">
        <f t="shared" si="35"/>
        <v>2.8854898633387709</v>
      </c>
      <c r="Z72" s="38">
        <f t="shared" si="35"/>
        <v>2.9672880805426587</v>
      </c>
      <c r="AA72" s="38">
        <f t="shared" si="35"/>
        <v>3.0486020994017933</v>
      </c>
      <c r="AB72" s="38">
        <f t="shared" si="35"/>
        <v>3.1293049278872322</v>
      </c>
      <c r="AC72" s="38">
        <f t="shared" si="35"/>
        <v>3.2091014061727186</v>
      </c>
      <c r="AD72" s="38">
        <f t="shared" si="35"/>
        <v>3.2882008778239324</v>
      </c>
      <c r="AE72" s="38">
        <f t="shared" si="35"/>
        <v>3.3663081830146155</v>
      </c>
    </row>
    <row r="75" spans="2:31" x14ac:dyDescent="0.25">
      <c r="B75" s="1" t="s">
        <v>11</v>
      </c>
    </row>
    <row r="76" spans="2:31" x14ac:dyDescent="0.25">
      <c r="B76" s="2" t="str">
        <f t="shared" ref="B76:B85" si="36">B24</f>
        <v>Bundle</v>
      </c>
      <c r="C76" s="3">
        <f t="shared" ref="C76:AE76" si="37">C$24</f>
        <v>2022</v>
      </c>
      <c r="D76" s="3">
        <f t="shared" si="37"/>
        <v>2023</v>
      </c>
      <c r="E76" s="3">
        <f t="shared" si="37"/>
        <v>2024</v>
      </c>
      <c r="F76" s="3">
        <f t="shared" si="37"/>
        <v>2025</v>
      </c>
      <c r="G76" s="3">
        <f t="shared" si="37"/>
        <v>2026</v>
      </c>
      <c r="H76" s="3">
        <f t="shared" si="37"/>
        <v>2027</v>
      </c>
      <c r="I76" s="3">
        <f t="shared" si="37"/>
        <v>2028</v>
      </c>
      <c r="J76" s="3">
        <f t="shared" si="37"/>
        <v>2029</v>
      </c>
      <c r="K76" s="3">
        <f t="shared" si="37"/>
        <v>2030</v>
      </c>
      <c r="L76" s="3">
        <f t="shared" si="37"/>
        <v>2031</v>
      </c>
      <c r="M76" s="3">
        <f t="shared" si="37"/>
        <v>2032</v>
      </c>
      <c r="N76" s="3">
        <f t="shared" si="37"/>
        <v>2033</v>
      </c>
      <c r="O76" s="3">
        <f t="shared" si="37"/>
        <v>2034</v>
      </c>
      <c r="P76" s="3">
        <f t="shared" si="37"/>
        <v>2035</v>
      </c>
      <c r="Q76" s="3">
        <f t="shared" si="37"/>
        <v>2036</v>
      </c>
      <c r="R76" s="3">
        <f t="shared" si="37"/>
        <v>2037</v>
      </c>
      <c r="S76" s="3">
        <f t="shared" si="37"/>
        <v>2038</v>
      </c>
      <c r="T76" s="3">
        <f t="shared" si="37"/>
        <v>2039</v>
      </c>
      <c r="U76" s="3">
        <f t="shared" si="37"/>
        <v>2040</v>
      </c>
      <c r="V76" s="3">
        <f t="shared" si="37"/>
        <v>2041</v>
      </c>
      <c r="W76" s="3">
        <f t="shared" si="37"/>
        <v>2042</v>
      </c>
      <c r="X76" s="3">
        <f t="shared" si="37"/>
        <v>2043</v>
      </c>
      <c r="Y76" s="3">
        <f t="shared" si="37"/>
        <v>2044</v>
      </c>
      <c r="Z76" s="3">
        <f t="shared" si="37"/>
        <v>2045</v>
      </c>
      <c r="AA76" s="3">
        <f t="shared" si="37"/>
        <v>2046</v>
      </c>
      <c r="AB76" s="3">
        <f t="shared" si="37"/>
        <v>2047</v>
      </c>
      <c r="AC76" s="3">
        <f t="shared" si="37"/>
        <v>2048</v>
      </c>
      <c r="AD76" s="3">
        <f t="shared" si="37"/>
        <v>2049</v>
      </c>
      <c r="AE76" s="3">
        <f t="shared" si="37"/>
        <v>2050</v>
      </c>
    </row>
    <row r="77" spans="2:31" x14ac:dyDescent="0.25">
      <c r="B77" s="4" t="str">
        <f t="shared" si="36"/>
        <v>Peak_A</v>
      </c>
      <c r="C77" s="10">
        <v>60.003114425998128</v>
      </c>
      <c r="D77" s="10">
        <v>58.320452318874707</v>
      </c>
      <c r="E77" s="10">
        <v>60.71724082450153</v>
      </c>
      <c r="F77" s="10">
        <v>62.90713235366254</v>
      </c>
      <c r="G77" s="10">
        <v>60.709470993262379</v>
      </c>
      <c r="H77" s="10">
        <v>61.336590006484371</v>
      </c>
      <c r="I77" s="10">
        <v>60.055753664530783</v>
      </c>
      <c r="J77" s="10">
        <v>63.182710415902044</v>
      </c>
      <c r="K77" s="10">
        <v>61.91446559331434</v>
      </c>
      <c r="L77" s="10">
        <v>60.95883721071214</v>
      </c>
      <c r="M77" s="10">
        <v>64.318943804584165</v>
      </c>
      <c r="N77" s="10">
        <v>64.65047336873873</v>
      </c>
      <c r="O77" s="10">
        <v>64.562836373595189</v>
      </c>
      <c r="P77" s="10">
        <v>64.116105399951593</v>
      </c>
      <c r="Q77" s="10">
        <v>63.373256479348989</v>
      </c>
      <c r="R77" s="10">
        <v>64.508637114288916</v>
      </c>
      <c r="S77" s="10">
        <v>65.165802458097801</v>
      </c>
      <c r="T77" s="10">
        <v>65.778872790950473</v>
      </c>
      <c r="U77" s="10">
        <v>65.637161035667248</v>
      </c>
      <c r="V77" s="10">
        <v>70.268262093998445</v>
      </c>
      <c r="W77" s="10">
        <v>72.249317032124125</v>
      </c>
      <c r="X77" s="10">
        <v>72.125085547953546</v>
      </c>
      <c r="Y77" s="10">
        <v>73.613179713215914</v>
      </c>
      <c r="Z77" s="10">
        <v>73.612237450246809</v>
      </c>
      <c r="AA77" s="10">
        <v>73.612021085018654</v>
      </c>
      <c r="AB77" s="10">
        <v>73.612021085018711</v>
      </c>
      <c r="AC77" s="10">
        <v>73.612021085018583</v>
      </c>
      <c r="AD77" s="10">
        <v>73.61202108501854</v>
      </c>
      <c r="AE77" s="10">
        <v>73.612021085018725</v>
      </c>
    </row>
    <row r="78" spans="2:31" x14ac:dyDescent="0.25">
      <c r="B78" s="4" t="str">
        <f t="shared" si="36"/>
        <v>Other_A</v>
      </c>
      <c r="C78" s="10">
        <v>-0.81124292553428068</v>
      </c>
      <c r="D78" s="10">
        <v>-0.65142061390610773</v>
      </c>
      <c r="E78" s="10">
        <v>2.4670338931921107</v>
      </c>
      <c r="F78" s="10">
        <v>16.057090141262357</v>
      </c>
      <c r="G78" s="10">
        <v>43.662930921825861</v>
      </c>
      <c r="H78" s="10">
        <v>46.337394672596893</v>
      </c>
      <c r="I78" s="10">
        <v>46.653440485743019</v>
      </c>
      <c r="J78" s="10">
        <v>46.695251009596909</v>
      </c>
      <c r="K78" s="10">
        <v>44.370206169100982</v>
      </c>
      <c r="L78" s="10">
        <v>44.723863165033833</v>
      </c>
      <c r="M78" s="10">
        <v>43.45801073045665</v>
      </c>
      <c r="N78" s="10">
        <v>43.817020343609002</v>
      </c>
      <c r="O78" s="10">
        <v>44.429088291018438</v>
      </c>
      <c r="P78" s="10">
        <v>46.015741212262334</v>
      </c>
      <c r="Q78" s="10">
        <v>44.090488530757419</v>
      </c>
      <c r="R78" s="10">
        <v>44.673408628372741</v>
      </c>
      <c r="S78" s="10">
        <v>44.058989187141236</v>
      </c>
      <c r="T78" s="10">
        <v>43.244923143980081</v>
      </c>
      <c r="U78" s="10">
        <v>43.366590184406967</v>
      </c>
      <c r="V78" s="10">
        <v>43.763930838484896</v>
      </c>
      <c r="W78" s="10">
        <v>44.991853950944403</v>
      </c>
      <c r="X78" s="10">
        <v>45.775092874878226</v>
      </c>
      <c r="Y78" s="10">
        <v>58.586335623524967</v>
      </c>
      <c r="Z78" s="10">
        <v>62.240691984465983</v>
      </c>
      <c r="AA78" s="10">
        <v>52.216191244045184</v>
      </c>
      <c r="AB78" s="10">
        <v>52.216191244045199</v>
      </c>
      <c r="AC78" s="10">
        <v>52.216191244045191</v>
      </c>
      <c r="AD78" s="10">
        <v>52.216191244045092</v>
      </c>
      <c r="AE78" s="10">
        <v>52.216191244045099</v>
      </c>
    </row>
    <row r="79" spans="2:31" x14ac:dyDescent="0.25">
      <c r="B79" s="4" t="str">
        <f t="shared" si="36"/>
        <v>Peak_B</v>
      </c>
      <c r="C79" s="10">
        <v>68.635620263792134</v>
      </c>
      <c r="D79" s="10">
        <v>61.843230821333279</v>
      </c>
      <c r="E79" s="10">
        <v>63.456818421768737</v>
      </c>
      <c r="F79" s="10">
        <v>18.267421264958394</v>
      </c>
      <c r="G79" s="10">
        <v>19.553057075495325</v>
      </c>
      <c r="H79" s="10">
        <v>46.869508230289313</v>
      </c>
      <c r="I79" s="10">
        <v>54.272565892277655</v>
      </c>
      <c r="J79" s="10">
        <v>57.876338063936601</v>
      </c>
      <c r="K79" s="10">
        <v>46.597757982584433</v>
      </c>
      <c r="L79" s="10">
        <v>57.575852883336587</v>
      </c>
      <c r="M79" s="10">
        <v>69.741652960493923</v>
      </c>
      <c r="N79" s="10">
        <v>89.718758723638246</v>
      </c>
      <c r="O79" s="10">
        <v>84.688681338788683</v>
      </c>
      <c r="P79" s="10">
        <v>70.749722762385687</v>
      </c>
      <c r="Q79" s="10">
        <v>61.369611763874616</v>
      </c>
      <c r="R79" s="10">
        <v>66.084695042877854</v>
      </c>
      <c r="S79" s="10">
        <v>69.619293989601687</v>
      </c>
      <c r="T79" s="10">
        <v>87.341407378850988</v>
      </c>
      <c r="U79" s="10">
        <v>88.634085977652319</v>
      </c>
      <c r="V79" s="10">
        <v>86.638291052957442</v>
      </c>
      <c r="W79" s="10">
        <v>79.83193329515062</v>
      </c>
      <c r="X79" s="10">
        <v>66.79397786759057</v>
      </c>
      <c r="Y79" s="10">
        <v>66.824500145390431</v>
      </c>
      <c r="Z79" s="10">
        <v>66.844630169826303</v>
      </c>
      <c r="AA79" s="10">
        <v>66.798535587024546</v>
      </c>
      <c r="AB79" s="10">
        <v>66.798535587024588</v>
      </c>
      <c r="AC79" s="10">
        <v>66.798535587024602</v>
      </c>
      <c r="AD79" s="10">
        <v>66.798535587024574</v>
      </c>
      <c r="AE79" s="10">
        <v>66.798535587024546</v>
      </c>
    </row>
    <row r="80" spans="2:31" x14ac:dyDescent="0.25">
      <c r="B80" s="4" t="str">
        <f t="shared" si="36"/>
        <v>Other_B</v>
      </c>
      <c r="C80" s="10">
        <v>2.1119517635157181</v>
      </c>
      <c r="D80" s="10">
        <v>4.17615670734813</v>
      </c>
      <c r="E80" s="10">
        <v>5.6222385773072583</v>
      </c>
      <c r="F80" s="10">
        <v>0.52007601701187922</v>
      </c>
      <c r="G80" s="10">
        <v>22.963127493767562</v>
      </c>
      <c r="H80" s="10">
        <v>101.40909569354736</v>
      </c>
      <c r="I80" s="10">
        <v>96.31421792136247</v>
      </c>
      <c r="J80" s="10">
        <v>121.64370926147036</v>
      </c>
      <c r="K80" s="10">
        <v>134.76300742363168</v>
      </c>
      <c r="L80" s="10">
        <v>133.61352828314958</v>
      </c>
      <c r="M80" s="10">
        <v>225.09234334343057</v>
      </c>
      <c r="N80" s="10">
        <v>236.74553504664135</v>
      </c>
      <c r="O80" s="10">
        <v>255.95361762097571</v>
      </c>
      <c r="P80" s="10">
        <v>264.46848719556749</v>
      </c>
      <c r="Q80" s="10">
        <v>268.41785914354188</v>
      </c>
      <c r="R80" s="10">
        <v>271.53818467031164</v>
      </c>
      <c r="S80" s="10">
        <v>79.68616777810746</v>
      </c>
      <c r="T80" s="10">
        <v>80.735121511506534</v>
      </c>
      <c r="U80" s="10">
        <v>79.203588524523923</v>
      </c>
      <c r="V80" s="10">
        <v>26.262667865427613</v>
      </c>
      <c r="W80" s="10">
        <v>11.615934394927187</v>
      </c>
      <c r="X80" s="10">
        <v>14.424773403543584</v>
      </c>
      <c r="Y80" s="10">
        <v>201.20143517755415</v>
      </c>
      <c r="Z80" s="10">
        <v>201.22192027582796</v>
      </c>
      <c r="AA80" s="10">
        <v>201.16385607893011</v>
      </c>
      <c r="AB80" s="10">
        <v>201.16385607893008</v>
      </c>
      <c r="AC80" s="10">
        <v>201.16385607893014</v>
      </c>
      <c r="AD80" s="10">
        <v>201.16385607893017</v>
      </c>
      <c r="AE80" s="10">
        <v>201.16385607893014</v>
      </c>
    </row>
    <row r="81" spans="2:31" x14ac:dyDescent="0.25">
      <c r="B81" s="4" t="str">
        <f t="shared" si="36"/>
        <v>Peak_C</v>
      </c>
      <c r="C81" s="10">
        <v>211.20566373390872</v>
      </c>
      <c r="D81" s="10">
        <v>201.70318455850816</v>
      </c>
      <c r="E81" s="10">
        <v>204.76143554143974</v>
      </c>
      <c r="F81" s="10">
        <v>208.47683875644682</v>
      </c>
      <c r="G81" s="10">
        <v>207.30852699008412</v>
      </c>
      <c r="H81" s="10">
        <v>216.50838600247189</v>
      </c>
      <c r="I81" s="10">
        <v>217.80361979370588</v>
      </c>
      <c r="J81" s="10">
        <v>219.00669427812838</v>
      </c>
      <c r="K81" s="10">
        <v>219.84718156603179</v>
      </c>
      <c r="L81" s="10">
        <v>220.49315160994084</v>
      </c>
      <c r="M81" s="10">
        <v>220.9665261046585</v>
      </c>
      <c r="N81" s="10">
        <v>221.36140349208739</v>
      </c>
      <c r="O81" s="10">
        <v>219.63540141360539</v>
      </c>
      <c r="P81" s="10">
        <v>220.65544457132222</v>
      </c>
      <c r="Q81" s="10">
        <v>221.71455802245725</v>
      </c>
      <c r="R81" s="10">
        <v>222.6211501881827</v>
      </c>
      <c r="S81" s="10">
        <v>222.44783865873194</v>
      </c>
      <c r="T81" s="10">
        <v>223.41726603934305</v>
      </c>
      <c r="U81" s="10">
        <v>222.44490551868105</v>
      </c>
      <c r="V81" s="10">
        <v>237.21964552641029</v>
      </c>
      <c r="W81" s="10">
        <v>239.80114809414448</v>
      </c>
      <c r="X81" s="10">
        <v>239.57786688352959</v>
      </c>
      <c r="Y81" s="10">
        <v>239.33206759991796</v>
      </c>
      <c r="Z81" s="10">
        <v>239.38938048872137</v>
      </c>
      <c r="AA81" s="10">
        <v>239.25796802288409</v>
      </c>
      <c r="AB81" s="10">
        <v>239.25796802288428</v>
      </c>
      <c r="AC81" s="10">
        <v>239.25796802288428</v>
      </c>
      <c r="AD81" s="10">
        <v>239.2579680228844</v>
      </c>
      <c r="AE81" s="10">
        <v>239.25796802288431</v>
      </c>
    </row>
    <row r="82" spans="2:31" x14ac:dyDescent="0.25">
      <c r="B82" s="4" t="str">
        <f t="shared" si="36"/>
        <v>Other_C</v>
      </c>
      <c r="C82" s="10">
        <v>174.47808371663453</v>
      </c>
      <c r="D82" s="10">
        <v>174.55031626436977</v>
      </c>
      <c r="E82" s="10">
        <v>177.32055540232844</v>
      </c>
      <c r="F82" s="10">
        <v>180.77695671902262</v>
      </c>
      <c r="G82" s="10">
        <v>180.70766140664958</v>
      </c>
      <c r="H82" s="10">
        <v>183.02159781248318</v>
      </c>
      <c r="I82" s="10">
        <v>183.99479023089938</v>
      </c>
      <c r="J82" s="10">
        <v>184.89583939692852</v>
      </c>
      <c r="K82" s="10">
        <v>185.69221413377775</v>
      </c>
      <c r="L82" s="10">
        <v>192.21117451995946</v>
      </c>
      <c r="M82" s="10">
        <v>195.86481579801284</v>
      </c>
      <c r="N82" s="10">
        <v>196.19688342493765</v>
      </c>
      <c r="O82" s="10">
        <v>193.24579356695298</v>
      </c>
      <c r="P82" s="10">
        <v>192.31174224924453</v>
      </c>
      <c r="Q82" s="10">
        <v>192.11238772641599</v>
      </c>
      <c r="R82" s="10">
        <v>191.57186459209305</v>
      </c>
      <c r="S82" s="10">
        <v>191.66887685290368</v>
      </c>
      <c r="T82" s="10">
        <v>191.01138137013021</v>
      </c>
      <c r="U82" s="10">
        <v>190.57000884087174</v>
      </c>
      <c r="V82" s="10">
        <v>205.76485291718001</v>
      </c>
      <c r="W82" s="10">
        <v>210.4806409649708</v>
      </c>
      <c r="X82" s="10">
        <v>214.07773676659784</v>
      </c>
      <c r="Y82" s="10">
        <v>214.91994691880393</v>
      </c>
      <c r="Z82" s="10">
        <v>214.79242175140493</v>
      </c>
      <c r="AA82" s="10">
        <v>215.00500526361208</v>
      </c>
      <c r="AB82" s="10">
        <v>215.00500526361171</v>
      </c>
      <c r="AC82" s="10">
        <v>215.00500526361196</v>
      </c>
      <c r="AD82" s="10">
        <v>215.00500526361196</v>
      </c>
      <c r="AE82" s="10">
        <v>215.00500526361179</v>
      </c>
    </row>
    <row r="83" spans="2:31" x14ac:dyDescent="0.25">
      <c r="B83" s="4" t="str">
        <f t="shared" si="36"/>
        <v>Peak_D</v>
      </c>
      <c r="C83" s="10">
        <v>789.44971101044894</v>
      </c>
      <c r="D83" s="10">
        <v>803.2078135184737</v>
      </c>
      <c r="E83" s="10">
        <v>830.10170894512635</v>
      </c>
      <c r="F83" s="10">
        <v>845.64062824597056</v>
      </c>
      <c r="G83" s="10">
        <v>865.18348905140635</v>
      </c>
      <c r="H83" s="10">
        <v>907.1431367738553</v>
      </c>
      <c r="I83" s="10">
        <v>922.51950381318795</v>
      </c>
      <c r="J83" s="10">
        <v>937.20069339005158</v>
      </c>
      <c r="K83" s="10">
        <v>961.30767068256705</v>
      </c>
      <c r="L83" s="10">
        <v>967.29859438044321</v>
      </c>
      <c r="M83" s="10">
        <v>1052.6536786907684</v>
      </c>
      <c r="N83" s="10">
        <v>1142.558058457804</v>
      </c>
      <c r="O83" s="10">
        <v>795.6519463179086</v>
      </c>
      <c r="P83" s="10">
        <v>722.76084159797961</v>
      </c>
      <c r="Q83" s="10">
        <v>727.71254200106375</v>
      </c>
      <c r="R83" s="10">
        <v>730.34508668526644</v>
      </c>
      <c r="S83" s="10">
        <v>725.06721776040933</v>
      </c>
      <c r="T83" s="10">
        <v>719.95313832304612</v>
      </c>
      <c r="U83" s="10">
        <v>718.06059123823115</v>
      </c>
      <c r="V83" s="10">
        <v>726.01521402173319</v>
      </c>
      <c r="W83" s="10">
        <v>721.43919872449635</v>
      </c>
      <c r="X83" s="10">
        <v>733.97400145851293</v>
      </c>
      <c r="Y83" s="10">
        <v>729.01258657690164</v>
      </c>
      <c r="Z83" s="10">
        <v>728.92106917025808</v>
      </c>
      <c r="AA83" s="10">
        <v>729.00802869876418</v>
      </c>
      <c r="AB83" s="10">
        <v>729.00802869876463</v>
      </c>
      <c r="AC83" s="10">
        <v>729.00802869876441</v>
      </c>
      <c r="AD83" s="10">
        <v>729.00802869876532</v>
      </c>
      <c r="AE83" s="10">
        <v>729.00802869876577</v>
      </c>
    </row>
    <row r="84" spans="2:31" x14ac:dyDescent="0.25">
      <c r="B84" s="4" t="str">
        <f t="shared" si="36"/>
        <v>Other_D</v>
      </c>
      <c r="C84" s="10">
        <v>1125.589687621311</v>
      </c>
      <c r="D84" s="10">
        <v>1013.951234760528</v>
      </c>
      <c r="E84" s="10">
        <v>931.58955645890057</v>
      </c>
      <c r="F84" s="10">
        <v>935.34676729776663</v>
      </c>
      <c r="G84" s="10">
        <v>961.57765088810618</v>
      </c>
      <c r="H84" s="10">
        <v>1122.8112641894857</v>
      </c>
      <c r="I84" s="10">
        <v>1171.2010855528381</v>
      </c>
      <c r="J84" s="10">
        <v>1185.9052103964721</v>
      </c>
      <c r="K84" s="10">
        <v>1280.3580568596192</v>
      </c>
      <c r="L84" s="10">
        <v>1307.4899438093489</v>
      </c>
      <c r="M84" s="10">
        <v>1322.9783771571631</v>
      </c>
      <c r="N84" s="10">
        <v>1344.9756909011796</v>
      </c>
      <c r="O84" s="10">
        <v>1440.5305916795965</v>
      </c>
      <c r="P84" s="10">
        <v>1416.6646733278635</v>
      </c>
      <c r="Q84" s="10">
        <v>1462.1932373722479</v>
      </c>
      <c r="R84" s="10">
        <v>1650.164756187693</v>
      </c>
      <c r="S84" s="10">
        <v>1674.9526538003922</v>
      </c>
      <c r="T84" s="10">
        <v>1596.065790535934</v>
      </c>
      <c r="U84" s="10">
        <v>1653.9313722305701</v>
      </c>
      <c r="V84" s="10">
        <v>1538.5778335978266</v>
      </c>
      <c r="W84" s="10">
        <v>1578.2653860848336</v>
      </c>
      <c r="X84" s="10">
        <v>1539.712357463628</v>
      </c>
      <c r="Y84" s="10">
        <v>1524.2512372762287</v>
      </c>
      <c r="Z84" s="10">
        <v>1525.0509858787154</v>
      </c>
      <c r="AA84" s="10">
        <v>1523.0736372544902</v>
      </c>
      <c r="AB84" s="10">
        <v>1523.073637254492</v>
      </c>
      <c r="AC84" s="10">
        <v>1523.0736372544918</v>
      </c>
      <c r="AD84" s="10">
        <v>1523.0736372544911</v>
      </c>
      <c r="AE84" s="10">
        <v>1523.0736372544948</v>
      </c>
    </row>
    <row r="85" spans="2:31" x14ac:dyDescent="0.25">
      <c r="B85" s="6" t="str">
        <f t="shared" si="36"/>
        <v>Total</v>
      </c>
      <c r="C85" s="11">
        <v>170.35785051461522</v>
      </c>
      <c r="D85" s="11">
        <v>179.3614335754468</v>
      </c>
      <c r="E85" s="11">
        <v>181.06262772754056</v>
      </c>
      <c r="F85" s="11">
        <v>181.8756092533128</v>
      </c>
      <c r="G85" s="11">
        <v>224.46501409355582</v>
      </c>
      <c r="H85" s="11">
        <v>248.00678171940964</v>
      </c>
      <c r="I85" s="11">
        <v>248.21065581834151</v>
      </c>
      <c r="J85" s="11">
        <v>253.42245572759992</v>
      </c>
      <c r="K85" s="11">
        <v>248.34599197988223</v>
      </c>
      <c r="L85" s="11">
        <v>252.51228911787496</v>
      </c>
      <c r="M85" s="11">
        <v>262.62551716998104</v>
      </c>
      <c r="N85" s="11">
        <v>261.42434653675514</v>
      </c>
      <c r="O85" s="11">
        <v>212.4394812648228</v>
      </c>
      <c r="P85" s="11">
        <v>213.76682390655901</v>
      </c>
      <c r="Q85" s="11">
        <v>217.56417764213182</v>
      </c>
      <c r="R85" s="11">
        <v>228.15784251289833</v>
      </c>
      <c r="S85" s="11">
        <v>229.78862372452025</v>
      </c>
      <c r="T85" s="11">
        <v>228.47224042781409</v>
      </c>
      <c r="U85" s="11">
        <v>223.48662486222048</v>
      </c>
      <c r="V85" s="11">
        <v>217.63126430436694</v>
      </c>
      <c r="W85" s="11">
        <v>227.62854935119123</v>
      </c>
      <c r="X85" s="11">
        <v>228.7910232761798</v>
      </c>
      <c r="Y85" s="11">
        <v>247.94112580338597</v>
      </c>
      <c r="Z85" s="11">
        <v>250.26106956278423</v>
      </c>
      <c r="AA85" s="11">
        <v>245.45955734165659</v>
      </c>
      <c r="AB85" s="11">
        <v>246.08619529936504</v>
      </c>
      <c r="AC85" s="11">
        <v>246.84274469689785</v>
      </c>
      <c r="AD85" s="11">
        <v>247.73659786956046</v>
      </c>
      <c r="AE85" s="11">
        <v>248.77681902402068</v>
      </c>
    </row>
    <row r="88" spans="2:31" x14ac:dyDescent="0.25">
      <c r="B88" s="1" t="s">
        <v>12</v>
      </c>
    </row>
    <row r="89" spans="2:31" x14ac:dyDescent="0.25">
      <c r="B89" s="2" t="str">
        <f t="shared" ref="B89:B98" si="38">B24</f>
        <v>Bundle</v>
      </c>
      <c r="C89" s="3">
        <f t="shared" ref="C89:AE89" si="39">C$24</f>
        <v>2022</v>
      </c>
      <c r="D89" s="3">
        <f t="shared" si="39"/>
        <v>2023</v>
      </c>
      <c r="E89" s="3">
        <f t="shared" si="39"/>
        <v>2024</v>
      </c>
      <c r="F89" s="3">
        <f t="shared" si="39"/>
        <v>2025</v>
      </c>
      <c r="G89" s="3">
        <f t="shared" si="39"/>
        <v>2026</v>
      </c>
      <c r="H89" s="3">
        <f t="shared" si="39"/>
        <v>2027</v>
      </c>
      <c r="I89" s="3">
        <f t="shared" si="39"/>
        <v>2028</v>
      </c>
      <c r="J89" s="3">
        <f t="shared" si="39"/>
        <v>2029</v>
      </c>
      <c r="K89" s="3">
        <f t="shared" si="39"/>
        <v>2030</v>
      </c>
      <c r="L89" s="3">
        <f t="shared" si="39"/>
        <v>2031</v>
      </c>
      <c r="M89" s="3">
        <f t="shared" si="39"/>
        <v>2032</v>
      </c>
      <c r="N89" s="3">
        <f t="shared" si="39"/>
        <v>2033</v>
      </c>
      <c r="O89" s="3">
        <f t="shared" si="39"/>
        <v>2034</v>
      </c>
      <c r="P89" s="3">
        <f t="shared" si="39"/>
        <v>2035</v>
      </c>
      <c r="Q89" s="3">
        <f t="shared" si="39"/>
        <v>2036</v>
      </c>
      <c r="R89" s="3">
        <f t="shared" si="39"/>
        <v>2037</v>
      </c>
      <c r="S89" s="3">
        <f t="shared" si="39"/>
        <v>2038</v>
      </c>
      <c r="T89" s="3">
        <f t="shared" si="39"/>
        <v>2039</v>
      </c>
      <c r="U89" s="3">
        <f t="shared" si="39"/>
        <v>2040</v>
      </c>
      <c r="V89" s="3">
        <f t="shared" si="39"/>
        <v>2041</v>
      </c>
      <c r="W89" s="3">
        <f t="shared" si="39"/>
        <v>2042</v>
      </c>
      <c r="X89" s="3">
        <f t="shared" si="39"/>
        <v>2043</v>
      </c>
      <c r="Y89" s="3">
        <f t="shared" si="39"/>
        <v>2044</v>
      </c>
      <c r="Z89" s="3">
        <f t="shared" si="39"/>
        <v>2045</v>
      </c>
      <c r="AA89" s="3">
        <f t="shared" si="39"/>
        <v>2046</v>
      </c>
      <c r="AB89" s="3">
        <f t="shared" si="39"/>
        <v>2047</v>
      </c>
      <c r="AC89" s="3">
        <f t="shared" si="39"/>
        <v>2048</v>
      </c>
      <c r="AD89" s="3">
        <f t="shared" si="39"/>
        <v>2049</v>
      </c>
      <c r="AE89" s="3">
        <f t="shared" si="39"/>
        <v>2050</v>
      </c>
    </row>
    <row r="90" spans="2:31" x14ac:dyDescent="0.25">
      <c r="B90" s="4" t="str">
        <f t="shared" si="38"/>
        <v>Peak_A</v>
      </c>
      <c r="C90" s="10">
        <f t="shared" ref="C90:C98" si="40">C77*(1+$C$153)^(C$89-$C$89)</f>
        <v>60.003114425998128</v>
      </c>
      <c r="D90" s="10">
        <f t="shared" ref="D90:AE90" si="41">D77*(1+$C$153)^(D$89-$C$89)</f>
        <v>59.54518181757107</v>
      </c>
      <c r="E90" s="10">
        <f t="shared" si="41"/>
        <v>63.294141242334184</v>
      </c>
      <c r="F90" s="10">
        <f t="shared" si="41"/>
        <v>66.954090410999882</v>
      </c>
      <c r="G90" s="10">
        <f t="shared" si="41"/>
        <v>65.971964545426658</v>
      </c>
      <c r="H90" s="10">
        <f t="shared" si="41"/>
        <v>68.053166595205923</v>
      </c>
      <c r="I90" s="10">
        <f t="shared" si="41"/>
        <v>68.031347635784982</v>
      </c>
      <c r="J90" s="10">
        <f t="shared" si="41"/>
        <v>73.076619187308907</v>
      </c>
      <c r="K90" s="10">
        <f t="shared" si="41"/>
        <v>73.113582659743429</v>
      </c>
      <c r="L90" s="10">
        <f t="shared" si="41"/>
        <v>73.496786870220717</v>
      </c>
      <c r="M90" s="10">
        <f t="shared" si="41"/>
        <v>79.176504591692947</v>
      </c>
      <c r="N90" s="10">
        <f t="shared" si="41"/>
        <v>81.255893845924916</v>
      </c>
      <c r="O90" s="10">
        <f t="shared" si="41"/>
        <v>82.849808055832696</v>
      </c>
      <c r="P90" s="10">
        <f t="shared" si="41"/>
        <v>84.004351076353728</v>
      </c>
      <c r="Q90" s="10">
        <f t="shared" si="41"/>
        <v>84.774729644700926</v>
      </c>
      <c r="R90" s="10">
        <f t="shared" si="41"/>
        <v>88.105698349662447</v>
      </c>
      <c r="S90" s="10">
        <f t="shared" si="41"/>
        <v>90.872321064805334</v>
      </c>
      <c r="T90" s="10">
        <f t="shared" si="41"/>
        <v>93.653506488512463</v>
      </c>
      <c r="U90" s="10">
        <f t="shared" si="41"/>
        <v>95.414229169196432</v>
      </c>
      <c r="V90" s="10">
        <f t="shared" si="41"/>
        <v>104.29135550753112</v>
      </c>
      <c r="W90" s="10">
        <f t="shared" si="41"/>
        <v>109.48347862717236</v>
      </c>
      <c r="X90" s="10">
        <f t="shared" si="41"/>
        <v>111.59042332526305</v>
      </c>
      <c r="Y90" s="10">
        <f t="shared" si="41"/>
        <v>116.28451968430622</v>
      </c>
      <c r="Z90" s="10">
        <f t="shared" si="41"/>
        <v>118.7249748755325</v>
      </c>
      <c r="AA90" s="10">
        <f t="shared" si="41"/>
        <v>121.21784305656999</v>
      </c>
      <c r="AB90" s="10">
        <f t="shared" si="41"/>
        <v>123.76341776075805</v>
      </c>
      <c r="AC90" s="10">
        <f t="shared" si="41"/>
        <v>126.36244953373372</v>
      </c>
      <c r="AD90" s="10">
        <f t="shared" si="41"/>
        <v>129.01606097394207</v>
      </c>
      <c r="AE90" s="10">
        <f t="shared" si="41"/>
        <v>131.72539825439515</v>
      </c>
    </row>
    <row r="91" spans="2:31" x14ac:dyDescent="0.25">
      <c r="B91" s="4" t="str">
        <f t="shared" si="38"/>
        <v>Other_A</v>
      </c>
      <c r="C91" s="10">
        <f t="shared" si="40"/>
        <v>-0.81124292553428068</v>
      </c>
      <c r="D91" s="10">
        <f t="shared" ref="D91:AE91" si="42">D78*(1+$C$153)^(D$89-$C$89)</f>
        <v>-0.66510044679813596</v>
      </c>
      <c r="E91" s="10">
        <f t="shared" si="42"/>
        <v>2.5717372786530763</v>
      </c>
      <c r="F91" s="10">
        <f t="shared" si="42"/>
        <v>17.09007905513057</v>
      </c>
      <c r="G91" s="10">
        <f t="shared" si="42"/>
        <v>47.447775175701899</v>
      </c>
      <c r="H91" s="10">
        <f t="shared" si="42"/>
        <v>51.411505577807183</v>
      </c>
      <c r="I91" s="10">
        <f t="shared" si="42"/>
        <v>52.849164891348408</v>
      </c>
      <c r="J91" s="10">
        <f t="shared" si="42"/>
        <v>54.00735507265113</v>
      </c>
      <c r="K91" s="10">
        <f t="shared" si="42"/>
        <v>52.395909506561644</v>
      </c>
      <c r="L91" s="10">
        <f t="shared" si="42"/>
        <v>53.922620401882924</v>
      </c>
      <c r="M91" s="10">
        <f t="shared" si="42"/>
        <v>53.496733351218438</v>
      </c>
      <c r="N91" s="10">
        <f t="shared" si="42"/>
        <v>55.071385686197111</v>
      </c>
      <c r="O91" s="10">
        <f t="shared" si="42"/>
        <v>57.013316696723493</v>
      </c>
      <c r="P91" s="10">
        <f t="shared" si="42"/>
        <v>60.289414893819213</v>
      </c>
      <c r="Q91" s="10">
        <f t="shared" si="42"/>
        <v>58.980072237817623</v>
      </c>
      <c r="R91" s="10">
        <f t="shared" si="42"/>
        <v>61.01480423294791</v>
      </c>
      <c r="S91" s="10">
        <f t="shared" si="42"/>
        <v>61.439320321101356</v>
      </c>
      <c r="T91" s="10">
        <f t="shared" si="42"/>
        <v>61.570509168365462</v>
      </c>
      <c r="U91" s="10">
        <f t="shared" si="42"/>
        <v>63.040352581568158</v>
      </c>
      <c r="V91" s="10">
        <f t="shared" si="42"/>
        <v>64.953928465995986</v>
      </c>
      <c r="W91" s="10">
        <f t="shared" si="42"/>
        <v>68.178702343233226</v>
      </c>
      <c r="X91" s="10">
        <f t="shared" si="42"/>
        <v>70.822265968263068</v>
      </c>
      <c r="Y91" s="10">
        <f t="shared" si="42"/>
        <v>92.547067313029885</v>
      </c>
      <c r="Z91" s="10">
        <f t="shared" si="42"/>
        <v>100.38445845483133</v>
      </c>
      <c r="AA91" s="10">
        <f t="shared" si="42"/>
        <v>85.985060346627066</v>
      </c>
      <c r="AB91" s="10">
        <f t="shared" si="42"/>
        <v>87.790746613906251</v>
      </c>
      <c r="AC91" s="10">
        <f t="shared" si="42"/>
        <v>89.634352292798255</v>
      </c>
      <c r="AD91" s="10">
        <f t="shared" si="42"/>
        <v>91.51667369094686</v>
      </c>
      <c r="AE91" s="10">
        <f t="shared" si="42"/>
        <v>93.438523838456717</v>
      </c>
    </row>
    <row r="92" spans="2:31" x14ac:dyDescent="0.25">
      <c r="B92" s="4" t="str">
        <f t="shared" si="38"/>
        <v>Peak_B</v>
      </c>
      <c r="C92" s="10">
        <f t="shared" si="40"/>
        <v>68.635620263792134</v>
      </c>
      <c r="D92" s="10">
        <f t="shared" ref="D92:AE92" si="43">D79*(1+$C$153)^(D$89-$C$89)</f>
        <v>63.141938668581275</v>
      </c>
      <c r="E92" s="10">
        <f t="shared" si="43"/>
        <v>66.149989252407011</v>
      </c>
      <c r="F92" s="10">
        <f t="shared" si="43"/>
        <v>19.442605777572641</v>
      </c>
      <c r="G92" s="10">
        <f t="shared" si="43"/>
        <v>21.247979385003081</v>
      </c>
      <c r="H92" s="10">
        <f t="shared" si="43"/>
        <v>52.001887478486395</v>
      </c>
      <c r="I92" s="10">
        <f t="shared" si="43"/>
        <v>61.480134242062483</v>
      </c>
      <c r="J92" s="10">
        <f t="shared" si="43"/>
        <v>66.939311226347357</v>
      </c>
      <c r="K92" s="10">
        <f t="shared" si="43"/>
        <v>55.026381918513955</v>
      </c>
      <c r="L92" s="10">
        <f t="shared" si="43"/>
        <v>69.417993876926445</v>
      </c>
      <c r="M92" s="10">
        <f t="shared" si="43"/>
        <v>85.85184984746661</v>
      </c>
      <c r="N92" s="10">
        <f t="shared" si="43"/>
        <v>112.7629475078401</v>
      </c>
      <c r="O92" s="10">
        <f t="shared" si="43"/>
        <v>108.6761577948548</v>
      </c>
      <c r="P92" s="10">
        <f t="shared" si="43"/>
        <v>92.695657548323723</v>
      </c>
      <c r="Q92" s="10">
        <f t="shared" si="43"/>
        <v>82.094443850744213</v>
      </c>
      <c r="R92" s="10">
        <f t="shared" si="43"/>
        <v>90.258273425645456</v>
      </c>
      <c r="S92" s="10">
        <f t="shared" si="43"/>
        <v>97.082619979952398</v>
      </c>
      <c r="T92" s="10">
        <f t="shared" si="43"/>
        <v>124.3534392671498</v>
      </c>
      <c r="U92" s="10">
        <f t="shared" si="43"/>
        <v>128.84397890211108</v>
      </c>
      <c r="V92" s="10">
        <f t="shared" si="43"/>
        <v>128.58756632805157</v>
      </c>
      <c r="W92" s="10">
        <f t="shared" si="43"/>
        <v>120.97384614444582</v>
      </c>
      <c r="X92" s="10">
        <f t="shared" si="43"/>
        <v>103.34224506211579</v>
      </c>
      <c r="Y92" s="10">
        <f t="shared" si="43"/>
        <v>105.56064733005273</v>
      </c>
      <c r="Z92" s="10">
        <f t="shared" si="43"/>
        <v>107.80988749106797</v>
      </c>
      <c r="AA92" s="10">
        <f t="shared" si="43"/>
        <v>109.99799059782322</v>
      </c>
      <c r="AB92" s="10">
        <f t="shared" si="43"/>
        <v>112.30794840037757</v>
      </c>
      <c r="AC92" s="10">
        <f t="shared" si="43"/>
        <v>114.6664153167855</v>
      </c>
      <c r="AD92" s="10">
        <f t="shared" si="43"/>
        <v>117.07441003843796</v>
      </c>
      <c r="AE92" s="10">
        <f t="shared" si="43"/>
        <v>119.53297264924507</v>
      </c>
    </row>
    <row r="93" spans="2:31" x14ac:dyDescent="0.25">
      <c r="B93" s="4" t="str">
        <f t="shared" si="38"/>
        <v>Other_B</v>
      </c>
      <c r="C93" s="10">
        <f t="shared" si="40"/>
        <v>2.1119517635157181</v>
      </c>
      <c r="D93" s="10">
        <f t="shared" ref="D93:AE93" si="44">D80*(1+$C$153)^(D$89-$C$89)</f>
        <v>4.2638559982024402</v>
      </c>
      <c r="E93" s="10">
        <f t="shared" si="44"/>
        <v>5.8608520047667545</v>
      </c>
      <c r="F93" s="10">
        <f t="shared" si="44"/>
        <v>0.55353368307812767</v>
      </c>
      <c r="G93" s="10">
        <f t="shared" si="44"/>
        <v>24.953645750579412</v>
      </c>
      <c r="H93" s="10">
        <f t="shared" si="44"/>
        <v>112.51375537460717</v>
      </c>
      <c r="I93" s="10">
        <f t="shared" si="44"/>
        <v>109.10505058813096</v>
      </c>
      <c r="J93" s="10">
        <f t="shared" si="44"/>
        <v>140.69214441289461</v>
      </c>
      <c r="K93" s="10">
        <f t="shared" si="44"/>
        <v>159.13900230461266</v>
      </c>
      <c r="L93" s="10">
        <f t="shared" si="44"/>
        <v>161.0950185493233</v>
      </c>
      <c r="M93" s="10">
        <f t="shared" si="44"/>
        <v>277.0882713875634</v>
      </c>
      <c r="N93" s="10">
        <f t="shared" si="44"/>
        <v>297.55342941616391</v>
      </c>
      <c r="O93" s="10">
        <f t="shared" si="44"/>
        <v>328.45068900607521</v>
      </c>
      <c r="P93" s="10">
        <f t="shared" si="44"/>
        <v>346.50425986456418</v>
      </c>
      <c r="Q93" s="10">
        <f t="shared" si="44"/>
        <v>359.06394439613831</v>
      </c>
      <c r="R93" s="10">
        <f t="shared" si="44"/>
        <v>370.86601824483654</v>
      </c>
      <c r="S93" s="10">
        <f t="shared" si="44"/>
        <v>111.12066067800403</v>
      </c>
      <c r="T93" s="10">
        <f t="shared" si="44"/>
        <v>114.94765576720161</v>
      </c>
      <c r="U93" s="10">
        <f t="shared" si="44"/>
        <v>115.13522564443494</v>
      </c>
      <c r="V93" s="10">
        <f t="shared" si="44"/>
        <v>38.978752986171514</v>
      </c>
      <c r="W93" s="10">
        <f t="shared" si="44"/>
        <v>17.602282724640691</v>
      </c>
      <c r="X93" s="10">
        <f t="shared" si="44"/>
        <v>22.317707608155427</v>
      </c>
      <c r="Y93" s="10">
        <f t="shared" si="44"/>
        <v>317.83183854527232</v>
      </c>
      <c r="Z93" s="10">
        <f t="shared" si="44"/>
        <v>324.53934640012733</v>
      </c>
      <c r="AA93" s="10">
        <f t="shared" si="44"/>
        <v>331.2590576295546</v>
      </c>
      <c r="AB93" s="10">
        <f t="shared" si="44"/>
        <v>338.21549783977514</v>
      </c>
      <c r="AC93" s="10">
        <f t="shared" si="44"/>
        <v>345.31802329441052</v>
      </c>
      <c r="AD93" s="10">
        <f t="shared" si="44"/>
        <v>352.56970178359319</v>
      </c>
      <c r="AE93" s="10">
        <f t="shared" si="44"/>
        <v>359.97366552104847</v>
      </c>
    </row>
    <row r="94" spans="2:31" x14ac:dyDescent="0.25">
      <c r="B94" s="4" t="str">
        <f t="shared" si="38"/>
        <v>Peak_C</v>
      </c>
      <c r="C94" s="10">
        <f t="shared" si="40"/>
        <v>211.20566373390872</v>
      </c>
      <c r="D94" s="10">
        <f t="shared" ref="D94:AE94" si="45">D81*(1+$C$153)^(D$89-$C$89)</f>
        <v>205.9389514342368</v>
      </c>
      <c r="E94" s="10">
        <f t="shared" si="45"/>
        <v>213.45171562725392</v>
      </c>
      <c r="F94" s="10">
        <f t="shared" si="45"/>
        <v>221.88862515978141</v>
      </c>
      <c r="G94" s="10">
        <f t="shared" si="45"/>
        <v>225.27870147431028</v>
      </c>
      <c r="H94" s="10">
        <f t="shared" si="45"/>
        <v>240.21683077470908</v>
      </c>
      <c r="I94" s="10">
        <f t="shared" si="45"/>
        <v>246.72862915496498</v>
      </c>
      <c r="J94" s="10">
        <f t="shared" si="45"/>
        <v>253.30139672523705</v>
      </c>
      <c r="K94" s="10">
        <f t="shared" si="45"/>
        <v>259.61324107229916</v>
      </c>
      <c r="L94" s="10">
        <f t="shared" si="45"/>
        <v>265.8439516193942</v>
      </c>
      <c r="M94" s="10">
        <f t="shared" si="45"/>
        <v>272.00939775831637</v>
      </c>
      <c r="N94" s="10">
        <f t="shared" si="45"/>
        <v>278.21789642820232</v>
      </c>
      <c r="O94" s="10">
        <f t="shared" si="45"/>
        <v>281.84559216213512</v>
      </c>
      <c r="P94" s="10">
        <f t="shared" si="45"/>
        <v>289.10080107099355</v>
      </c>
      <c r="Q94" s="10">
        <f t="shared" si="45"/>
        <v>296.58869937941449</v>
      </c>
      <c r="R94" s="10">
        <f t="shared" si="45"/>
        <v>304.05528286056909</v>
      </c>
      <c r="S94" s="10">
        <f t="shared" si="45"/>
        <v>310.19876457082404</v>
      </c>
      <c r="T94" s="10">
        <f t="shared" si="45"/>
        <v>318.09317318584277</v>
      </c>
      <c r="U94" s="10">
        <f t="shared" si="45"/>
        <v>323.35964654452886</v>
      </c>
      <c r="V94" s="10">
        <f t="shared" si="45"/>
        <v>352.07870022273386</v>
      </c>
      <c r="W94" s="10">
        <f t="shared" si="45"/>
        <v>363.384249853369</v>
      </c>
      <c r="X94" s="10">
        <f t="shared" si="45"/>
        <v>370.66986308281952</v>
      </c>
      <c r="Y94" s="10">
        <f t="shared" si="45"/>
        <v>378.06564849299514</v>
      </c>
      <c r="Z94" s="10">
        <f t="shared" si="45"/>
        <v>386.09746379740614</v>
      </c>
      <c r="AA94" s="10">
        <f t="shared" si="45"/>
        <v>393.98911197310264</v>
      </c>
      <c r="AB94" s="10">
        <f t="shared" si="45"/>
        <v>402.26288332453805</v>
      </c>
      <c r="AC94" s="10">
        <f t="shared" si="45"/>
        <v>410.71040387435329</v>
      </c>
      <c r="AD94" s="10">
        <f t="shared" si="45"/>
        <v>419.33532235571494</v>
      </c>
      <c r="AE94" s="10">
        <f t="shared" si="45"/>
        <v>428.14136412518468</v>
      </c>
    </row>
    <row r="95" spans="2:31" x14ac:dyDescent="0.25">
      <c r="B95" s="4" t="str">
        <f t="shared" si="38"/>
        <v>Other_C</v>
      </c>
      <c r="C95" s="10">
        <f t="shared" si="40"/>
        <v>174.47808371663453</v>
      </c>
      <c r="D95" s="10">
        <f t="shared" ref="D95:AE95" si="46">D82*(1+$C$153)^(D$89-$C$89)</f>
        <v>178.21587290592151</v>
      </c>
      <c r="E95" s="10">
        <f t="shared" si="46"/>
        <v>184.84621709415862</v>
      </c>
      <c r="F95" s="10">
        <f t="shared" si="46"/>
        <v>192.40674708145642</v>
      </c>
      <c r="G95" s="10">
        <f t="shared" si="46"/>
        <v>196.37198671570587</v>
      </c>
      <c r="H95" s="10">
        <f t="shared" si="46"/>
        <v>203.06311917791575</v>
      </c>
      <c r="I95" s="10">
        <f t="shared" si="46"/>
        <v>208.42988012927887</v>
      </c>
      <c r="J95" s="10">
        <f t="shared" si="46"/>
        <v>213.84905389444222</v>
      </c>
      <c r="K95" s="10">
        <f t="shared" si="46"/>
        <v>219.28030739244193</v>
      </c>
      <c r="L95" s="10">
        <f t="shared" si="46"/>
        <v>231.74496716426495</v>
      </c>
      <c r="M95" s="10">
        <f t="shared" si="46"/>
        <v>241.10923734225204</v>
      </c>
      <c r="N95" s="10">
        <f t="shared" si="46"/>
        <v>246.5898902479924</v>
      </c>
      <c r="O95" s="10">
        <f t="shared" si="46"/>
        <v>247.98131253054771</v>
      </c>
      <c r="P95" s="10">
        <f t="shared" si="46"/>
        <v>251.96513436424326</v>
      </c>
      <c r="Q95" s="10">
        <f t="shared" si="46"/>
        <v>256.98972462006861</v>
      </c>
      <c r="R95" s="10">
        <f t="shared" si="46"/>
        <v>261.64826400114191</v>
      </c>
      <c r="S95" s="10">
        <f t="shared" si="46"/>
        <v>267.27815907288556</v>
      </c>
      <c r="T95" s="10">
        <f t="shared" si="46"/>
        <v>271.95488286002194</v>
      </c>
      <c r="U95" s="10">
        <f t="shared" si="46"/>
        <v>277.02432904491451</v>
      </c>
      <c r="V95" s="10">
        <f t="shared" si="46"/>
        <v>305.39385473677896</v>
      </c>
      <c r="W95" s="10">
        <f t="shared" si="46"/>
        <v>318.95322617756824</v>
      </c>
      <c r="X95" s="10">
        <f t="shared" si="46"/>
        <v>331.21659529146581</v>
      </c>
      <c r="Y95" s="10">
        <f t="shared" si="46"/>
        <v>339.50255776742199</v>
      </c>
      <c r="Z95" s="10">
        <f t="shared" si="46"/>
        <v>346.42643341911935</v>
      </c>
      <c r="AA95" s="10">
        <f t="shared" si="46"/>
        <v>354.05145247025013</v>
      </c>
      <c r="AB95" s="10">
        <f t="shared" si="46"/>
        <v>361.48653297212473</v>
      </c>
      <c r="AC95" s="10">
        <f t="shared" si="46"/>
        <v>369.07775016453974</v>
      </c>
      <c r="AD95" s="10">
        <f t="shared" si="46"/>
        <v>376.8283829179951</v>
      </c>
      <c r="AE95" s="10">
        <f t="shared" si="46"/>
        <v>384.74177895927255</v>
      </c>
    </row>
    <row r="96" spans="2:31" x14ac:dyDescent="0.25">
      <c r="B96" s="4" t="str">
        <f t="shared" si="38"/>
        <v>Peak_D</v>
      </c>
      <c r="C96" s="10">
        <f t="shared" si="40"/>
        <v>789.44971101044894</v>
      </c>
      <c r="D96" s="10">
        <f t="shared" ref="D96:AE96" si="47">D83*(1+$C$153)^(D$89-$C$89)</f>
        <v>820.07517760236158</v>
      </c>
      <c r="E96" s="10">
        <f t="shared" si="47"/>
        <v>865.33205557446627</v>
      </c>
      <c r="F96" s="10">
        <f t="shared" si="47"/>
        <v>900.04260185449402</v>
      </c>
      <c r="G96" s="10">
        <f t="shared" si="47"/>
        <v>940.18039576267256</v>
      </c>
      <c r="H96" s="10">
        <f t="shared" si="47"/>
        <v>1006.4785637095649</v>
      </c>
      <c r="I96" s="10">
        <f t="shared" si="47"/>
        <v>1045.0330107467016</v>
      </c>
      <c r="J96" s="10">
        <f t="shared" si="47"/>
        <v>1083.9588508015238</v>
      </c>
      <c r="K96" s="10">
        <f t="shared" si="47"/>
        <v>1135.1894451219293</v>
      </c>
      <c r="L96" s="10">
        <f t="shared" si="47"/>
        <v>1166.2515540659042</v>
      </c>
      <c r="M96" s="10">
        <f t="shared" si="47"/>
        <v>1295.8147925678759</v>
      </c>
      <c r="N96" s="10">
        <f t="shared" si="47"/>
        <v>1436.02314837412</v>
      </c>
      <c r="O96" s="10">
        <f t="shared" si="47"/>
        <v>1021.0147932510617</v>
      </c>
      <c r="P96" s="10">
        <f t="shared" si="47"/>
        <v>946.95482676468691</v>
      </c>
      <c r="Q96" s="10">
        <f t="shared" si="47"/>
        <v>973.46479310718826</v>
      </c>
      <c r="R96" s="10">
        <f t="shared" si="47"/>
        <v>997.50307520288493</v>
      </c>
      <c r="S96" s="10">
        <f t="shared" si="47"/>
        <v>1011.0907641819645</v>
      </c>
      <c r="T96" s="10">
        <f t="shared" si="47"/>
        <v>1025.0424346073389</v>
      </c>
      <c r="U96" s="10">
        <f t="shared" si="47"/>
        <v>1043.8172024616235</v>
      </c>
      <c r="V96" s="10">
        <f t="shared" si="47"/>
        <v>1077.5435243884281</v>
      </c>
      <c r="W96" s="10">
        <f t="shared" si="47"/>
        <v>1093.2376434678054</v>
      </c>
      <c r="X96" s="10">
        <f t="shared" si="47"/>
        <v>1135.5892185117364</v>
      </c>
      <c r="Y96" s="10">
        <f t="shared" si="47"/>
        <v>1151.5991946573838</v>
      </c>
      <c r="Z96" s="10">
        <f t="shared" si="47"/>
        <v>1175.6351745452212</v>
      </c>
      <c r="AA96" s="10">
        <f t="shared" si="47"/>
        <v>1200.4667105624528</v>
      </c>
      <c r="AB96" s="10">
        <f t="shared" si="47"/>
        <v>1225.6765114842649</v>
      </c>
      <c r="AC96" s="10">
        <f t="shared" si="47"/>
        <v>1251.4157182254339</v>
      </c>
      <c r="AD96" s="10">
        <f t="shared" si="47"/>
        <v>1277.6954483081697</v>
      </c>
      <c r="AE96" s="10">
        <f t="shared" si="47"/>
        <v>1304.5270527226419</v>
      </c>
    </row>
    <row r="97" spans="2:31" x14ac:dyDescent="0.25">
      <c r="B97" s="4" t="str">
        <f t="shared" si="38"/>
        <v>Other_D</v>
      </c>
      <c r="C97" s="10">
        <f t="shared" si="40"/>
        <v>1125.589687621311</v>
      </c>
      <c r="D97" s="10">
        <f t="shared" ref="D97:AE97" si="48">D84*(1+$C$153)^(D$89-$C$89)</f>
        <v>1035.2442106904989</v>
      </c>
      <c r="E97" s="10">
        <f t="shared" si="48"/>
        <v>971.12714882457249</v>
      </c>
      <c r="F97" s="10">
        <f t="shared" si="48"/>
        <v>995.51973965707248</v>
      </c>
      <c r="G97" s="10">
        <f t="shared" si="48"/>
        <v>1044.9303157180391</v>
      </c>
      <c r="H97" s="10">
        <f t="shared" si="48"/>
        <v>1245.763124568595</v>
      </c>
      <c r="I97" s="10">
        <f t="shared" si="48"/>
        <v>1326.7402928241381</v>
      </c>
      <c r="J97" s="10">
        <f t="shared" si="48"/>
        <v>1371.6085125492978</v>
      </c>
      <c r="K97" s="10">
        <f t="shared" si="48"/>
        <v>1511.9498121676856</v>
      </c>
      <c r="L97" s="10">
        <f t="shared" si="48"/>
        <v>1576.4131032050889</v>
      </c>
      <c r="M97" s="10">
        <f t="shared" si="48"/>
        <v>1628.584012074976</v>
      </c>
      <c r="N97" s="10">
        <f t="shared" si="48"/>
        <v>1690.4315818677487</v>
      </c>
      <c r="O97" s="10">
        <f t="shared" si="48"/>
        <v>1848.5508029510968</v>
      </c>
      <c r="P97" s="10">
        <f t="shared" si="48"/>
        <v>1856.1014558409479</v>
      </c>
      <c r="Q97" s="10">
        <f t="shared" si="48"/>
        <v>1955.9833796285245</v>
      </c>
      <c r="R97" s="10">
        <f t="shared" si="48"/>
        <v>2253.7899534031999</v>
      </c>
      <c r="S97" s="10">
        <f t="shared" si="48"/>
        <v>2335.6857367384887</v>
      </c>
      <c r="T97" s="10">
        <f t="shared" si="48"/>
        <v>2272.418962621904</v>
      </c>
      <c r="U97" s="10">
        <f t="shared" si="48"/>
        <v>2404.2567425239176</v>
      </c>
      <c r="V97" s="10">
        <f t="shared" si="48"/>
        <v>2283.5397238814417</v>
      </c>
      <c r="W97" s="10">
        <f t="shared" si="48"/>
        <v>2391.6348522518992</v>
      </c>
      <c r="X97" s="10">
        <f t="shared" si="48"/>
        <v>2382.2107448908259</v>
      </c>
      <c r="Y97" s="10">
        <f t="shared" si="48"/>
        <v>2407.8137053092719</v>
      </c>
      <c r="Z97" s="10">
        <f t="shared" si="48"/>
        <v>2459.6676619798827</v>
      </c>
      <c r="AA97" s="10">
        <f t="shared" si="48"/>
        <v>2508.0645579759553</v>
      </c>
      <c r="AB97" s="10">
        <f t="shared" si="48"/>
        <v>2560.7339136934529</v>
      </c>
      <c r="AC97" s="10">
        <f t="shared" si="48"/>
        <v>2614.5093258810148</v>
      </c>
      <c r="AD97" s="10">
        <f t="shared" si="48"/>
        <v>2669.4140217245154</v>
      </c>
      <c r="AE97" s="10">
        <f t="shared" si="48"/>
        <v>2725.4717161807357</v>
      </c>
    </row>
    <row r="98" spans="2:31" x14ac:dyDescent="0.25">
      <c r="B98" s="6" t="str">
        <f t="shared" si="38"/>
        <v>Total</v>
      </c>
      <c r="C98" s="11">
        <f t="shared" si="40"/>
        <v>170.35785051461522</v>
      </c>
      <c r="D98" s="11">
        <f t="shared" ref="D98:AE98" si="49">D85*(1+$C$153)^(D$89-$C$89)</f>
        <v>183.12802368053116</v>
      </c>
      <c r="E98" s="11">
        <f t="shared" si="49"/>
        <v>188.74710671092507</v>
      </c>
      <c r="F98" s="11">
        <f t="shared" si="49"/>
        <v>193.57607841733088</v>
      </c>
      <c r="G98" s="11">
        <f t="shared" si="49"/>
        <v>243.92236844086844</v>
      </c>
      <c r="H98" s="11">
        <f t="shared" si="49"/>
        <v>275.16441379130441</v>
      </c>
      <c r="I98" s="11">
        <f t="shared" si="49"/>
        <v>281.17381570480205</v>
      </c>
      <c r="J98" s="11">
        <f t="shared" si="49"/>
        <v>293.10639206224175</v>
      </c>
      <c r="K98" s="11">
        <f t="shared" si="49"/>
        <v>293.26692944593196</v>
      </c>
      <c r="L98" s="11">
        <f t="shared" si="49"/>
        <v>304.44875172498712</v>
      </c>
      <c r="M98" s="11">
        <f t="shared" si="49"/>
        <v>323.29154112482047</v>
      </c>
      <c r="N98" s="11">
        <f t="shared" si="49"/>
        <v>328.5709731740713</v>
      </c>
      <c r="O98" s="11">
        <f t="shared" si="49"/>
        <v>272.61147797821178</v>
      </c>
      <c r="P98" s="11">
        <f t="shared" si="49"/>
        <v>280.07539154019213</v>
      </c>
      <c r="Q98" s="11">
        <f t="shared" si="49"/>
        <v>291.03671429593669</v>
      </c>
      <c r="R98" s="11">
        <f t="shared" si="49"/>
        <v>311.61728022461256</v>
      </c>
      <c r="S98" s="11">
        <f t="shared" si="49"/>
        <v>320.43533271244979</v>
      </c>
      <c r="T98" s="11">
        <f t="shared" si="49"/>
        <v>325.29025724343194</v>
      </c>
      <c r="U98" s="11">
        <f t="shared" si="49"/>
        <v>324.87395408931195</v>
      </c>
      <c r="V98" s="11">
        <f t="shared" si="49"/>
        <v>323.00584757252358</v>
      </c>
      <c r="W98" s="11">
        <f t="shared" si="49"/>
        <v>344.9384221409947</v>
      </c>
      <c r="X98" s="11">
        <f t="shared" si="49"/>
        <v>353.98068434087867</v>
      </c>
      <c r="Y98" s="11">
        <f t="shared" si="49"/>
        <v>391.66511807201107</v>
      </c>
      <c r="Z98" s="11">
        <f t="shared" si="49"/>
        <v>403.63179038332339</v>
      </c>
      <c r="AA98" s="11">
        <f t="shared" si="49"/>
        <v>404.20134728010549</v>
      </c>
      <c r="AB98" s="11">
        <f t="shared" si="49"/>
        <v>413.74313794230562</v>
      </c>
      <c r="AC98" s="11">
        <f t="shared" si="49"/>
        <v>423.73043709131571</v>
      </c>
      <c r="AD98" s="11">
        <f t="shared" si="49"/>
        <v>434.1953874531107</v>
      </c>
      <c r="AE98" s="11">
        <f t="shared" si="49"/>
        <v>445.17491952234957</v>
      </c>
    </row>
    <row r="101" spans="2:31" x14ac:dyDescent="0.25">
      <c r="B101" s="1" t="s">
        <v>44</v>
      </c>
    </row>
    <row r="102" spans="2:31" x14ac:dyDescent="0.25">
      <c r="B102" s="2" t="str">
        <f t="shared" ref="B102:B111" si="50">B24</f>
        <v>Bundle</v>
      </c>
      <c r="C102" s="3">
        <f t="shared" ref="C102:AE102" si="51">C$24</f>
        <v>2022</v>
      </c>
      <c r="D102" s="3">
        <f t="shared" si="51"/>
        <v>2023</v>
      </c>
      <c r="E102" s="3">
        <f t="shared" si="51"/>
        <v>2024</v>
      </c>
      <c r="F102" s="3">
        <f t="shared" si="51"/>
        <v>2025</v>
      </c>
      <c r="G102" s="3">
        <f t="shared" si="51"/>
        <v>2026</v>
      </c>
      <c r="H102" s="3">
        <f t="shared" si="51"/>
        <v>2027</v>
      </c>
      <c r="I102" s="3">
        <f t="shared" si="51"/>
        <v>2028</v>
      </c>
      <c r="J102" s="3">
        <f t="shared" si="51"/>
        <v>2029</v>
      </c>
      <c r="K102" s="3">
        <f t="shared" si="51"/>
        <v>2030</v>
      </c>
      <c r="L102" s="3">
        <f t="shared" si="51"/>
        <v>2031</v>
      </c>
      <c r="M102" s="3">
        <f t="shared" si="51"/>
        <v>2032</v>
      </c>
      <c r="N102" s="3">
        <f t="shared" si="51"/>
        <v>2033</v>
      </c>
      <c r="O102" s="3">
        <f t="shared" si="51"/>
        <v>2034</v>
      </c>
      <c r="P102" s="3">
        <f t="shared" si="51"/>
        <v>2035</v>
      </c>
      <c r="Q102" s="3">
        <f t="shared" si="51"/>
        <v>2036</v>
      </c>
      <c r="R102" s="3">
        <f t="shared" si="51"/>
        <v>2037</v>
      </c>
      <c r="S102" s="3">
        <f t="shared" si="51"/>
        <v>2038</v>
      </c>
      <c r="T102" s="3">
        <f t="shared" si="51"/>
        <v>2039</v>
      </c>
      <c r="U102" s="3">
        <f t="shared" si="51"/>
        <v>2040</v>
      </c>
      <c r="V102" s="3">
        <f t="shared" si="51"/>
        <v>2041</v>
      </c>
      <c r="W102" s="3">
        <f t="shared" si="51"/>
        <v>2042</v>
      </c>
      <c r="X102" s="3">
        <f t="shared" si="51"/>
        <v>2043</v>
      </c>
      <c r="Y102" s="3">
        <f t="shared" si="51"/>
        <v>2044</v>
      </c>
      <c r="Z102" s="3">
        <f t="shared" si="51"/>
        <v>2045</v>
      </c>
      <c r="AA102" s="3">
        <f t="shared" si="51"/>
        <v>2046</v>
      </c>
      <c r="AB102" s="3">
        <f t="shared" si="51"/>
        <v>2047</v>
      </c>
      <c r="AC102" s="3">
        <f t="shared" si="51"/>
        <v>2048</v>
      </c>
      <c r="AD102" s="3">
        <f t="shared" si="51"/>
        <v>2049</v>
      </c>
      <c r="AE102" s="3">
        <f t="shared" si="51"/>
        <v>2050</v>
      </c>
    </row>
    <row r="103" spans="2:31" x14ac:dyDescent="0.25">
      <c r="B103" s="4" t="str">
        <f t="shared" si="50"/>
        <v>Peak_A</v>
      </c>
      <c r="C103" s="10">
        <f>C77*(C25*1000/C51)</f>
        <v>172888.2604859985</v>
      </c>
      <c r="D103" s="10">
        <f t="shared" ref="D103:AE103" si="52">D77*(D25*1000/D51)</f>
        <v>168039.97006858935</v>
      </c>
      <c r="E103" s="10">
        <f t="shared" si="52"/>
        <v>175215.35076108109</v>
      </c>
      <c r="F103" s="10">
        <f t="shared" si="52"/>
        <v>181255.66962362351</v>
      </c>
      <c r="G103" s="10">
        <f t="shared" si="52"/>
        <v>174923.50081252839</v>
      </c>
      <c r="H103" s="10">
        <f t="shared" si="52"/>
        <v>176730.43227518376</v>
      </c>
      <c r="I103" s="10">
        <f t="shared" si="52"/>
        <v>173306.45794605292</v>
      </c>
      <c r="J103" s="10">
        <f t="shared" si="52"/>
        <v>182049.69860469332</v>
      </c>
      <c r="K103" s="10">
        <f t="shared" si="52"/>
        <v>178395.47759724909</v>
      </c>
      <c r="L103" s="10">
        <f t="shared" si="52"/>
        <v>175642.00504303852</v>
      </c>
      <c r="M103" s="10">
        <f t="shared" si="52"/>
        <v>185608.99912887302</v>
      </c>
      <c r="N103" s="10">
        <f t="shared" si="52"/>
        <v>186278.79547990116</v>
      </c>
      <c r="O103" s="10">
        <f t="shared" si="52"/>
        <v>186026.28512623822</v>
      </c>
      <c r="P103" s="10">
        <f t="shared" si="52"/>
        <v>184739.10959081314</v>
      </c>
      <c r="Q103" s="10">
        <f t="shared" si="52"/>
        <v>182879.97300464037</v>
      </c>
      <c r="R103" s="10">
        <f t="shared" si="52"/>
        <v>185870.11963798432</v>
      </c>
      <c r="S103" s="10">
        <f t="shared" si="52"/>
        <v>187763.62423736515</v>
      </c>
      <c r="T103" s="10">
        <f t="shared" si="52"/>
        <v>189530.0769359695</v>
      </c>
      <c r="U103" s="10">
        <f t="shared" si="52"/>
        <v>189413.05694485854</v>
      </c>
      <c r="V103" s="10">
        <f t="shared" si="52"/>
        <v>202465.45061904145</v>
      </c>
      <c r="W103" s="10">
        <f t="shared" si="52"/>
        <v>208173.5067000663</v>
      </c>
      <c r="X103" s="10">
        <f t="shared" si="52"/>
        <v>207815.55586032561</v>
      </c>
      <c r="Y103" s="10">
        <f t="shared" si="52"/>
        <v>212429.92812158167</v>
      </c>
      <c r="Z103" s="10">
        <f t="shared" si="52"/>
        <v>212100.5185314386</v>
      </c>
      <c r="AA103" s="10">
        <f t="shared" si="52"/>
        <v>212099.89511366631</v>
      </c>
      <c r="AB103" s="10">
        <f t="shared" si="52"/>
        <v>212099.89511366645</v>
      </c>
      <c r="AC103" s="10">
        <f t="shared" si="52"/>
        <v>212426.58459932604</v>
      </c>
      <c r="AD103" s="10">
        <f t="shared" si="52"/>
        <v>212099.89511366599</v>
      </c>
      <c r="AE103" s="10">
        <f t="shared" si="52"/>
        <v>212099.89511366651</v>
      </c>
    </row>
    <row r="104" spans="2:31" x14ac:dyDescent="0.25">
      <c r="B104" s="4" t="str">
        <f t="shared" si="50"/>
        <v>Other_A</v>
      </c>
      <c r="C104" s="10">
        <f t="shared" ref="C104:AE104" si="53">C78*(C26*1000/C52)</f>
        <v>-4695.3527998990485</v>
      </c>
      <c r="D104" s="10">
        <f t="shared" si="53"/>
        <v>-3770.3251481688894</v>
      </c>
      <c r="E104" s="10">
        <f t="shared" si="53"/>
        <v>14317.69664636639</v>
      </c>
      <c r="F104" s="10">
        <f t="shared" si="53"/>
        <v>92936.037751396958</v>
      </c>
      <c r="G104" s="10">
        <f t="shared" si="53"/>
        <v>252714.51805952366</v>
      </c>
      <c r="H104" s="10">
        <f t="shared" si="53"/>
        <v>268193.91450805473</v>
      </c>
      <c r="I104" s="10">
        <f t="shared" si="53"/>
        <v>270758.26166290988</v>
      </c>
      <c r="J104" s="10">
        <f t="shared" si="53"/>
        <v>270265.13349931804</v>
      </c>
      <c r="K104" s="10">
        <f t="shared" si="53"/>
        <v>256808.12147727355</v>
      </c>
      <c r="L104" s="10">
        <f t="shared" si="53"/>
        <v>258855.03531009814</v>
      </c>
      <c r="M104" s="10">
        <f t="shared" si="53"/>
        <v>252213.24125714434</v>
      </c>
      <c r="N104" s="10">
        <f t="shared" si="53"/>
        <v>253606.36460170188</v>
      </c>
      <c r="O104" s="10">
        <f t="shared" si="53"/>
        <v>257148.92239806685</v>
      </c>
      <c r="P104" s="10">
        <f t="shared" si="53"/>
        <v>266332.23235583823</v>
      </c>
      <c r="Q104" s="10">
        <f t="shared" si="53"/>
        <v>255883.89422436009</v>
      </c>
      <c r="R104" s="10">
        <f t="shared" si="53"/>
        <v>258563.01199313271</v>
      </c>
      <c r="S104" s="10">
        <f t="shared" si="53"/>
        <v>255006.8441019936</v>
      </c>
      <c r="T104" s="10">
        <f t="shared" si="53"/>
        <v>250295.15151922981</v>
      </c>
      <c r="U104" s="10">
        <f t="shared" si="53"/>
        <v>251682.67228150251</v>
      </c>
      <c r="V104" s="10">
        <f t="shared" si="53"/>
        <v>253299.0904811103</v>
      </c>
      <c r="W104" s="10">
        <f t="shared" si="53"/>
        <v>260406.12592348453</v>
      </c>
      <c r="X104" s="10">
        <f t="shared" si="53"/>
        <v>264939.39574776136</v>
      </c>
      <c r="Y104" s="10">
        <f t="shared" si="53"/>
        <v>340012.10254735616</v>
      </c>
      <c r="Z104" s="10">
        <f t="shared" si="53"/>
        <v>360239.82234969555</v>
      </c>
      <c r="AA104" s="10">
        <f t="shared" si="53"/>
        <v>302219.51038441621</v>
      </c>
      <c r="AB104" s="10">
        <f t="shared" si="53"/>
        <v>302219.51038441632</v>
      </c>
      <c r="AC104" s="10">
        <f t="shared" si="53"/>
        <v>303042.28422802396</v>
      </c>
      <c r="AD104" s="10">
        <f t="shared" si="53"/>
        <v>302219.51038441568</v>
      </c>
      <c r="AE104" s="10">
        <f t="shared" si="53"/>
        <v>302219.51038441574</v>
      </c>
    </row>
    <row r="105" spans="2:31" x14ac:dyDescent="0.25">
      <c r="B105" s="4" t="str">
        <f t="shared" si="50"/>
        <v>Peak_B</v>
      </c>
      <c r="C105" s="10">
        <f t="shared" ref="C105:AE105" si="54">C79*(C27*1000/C53)</f>
        <v>192310.70674945458</v>
      </c>
      <c r="D105" s="10">
        <f t="shared" si="54"/>
        <v>173279.05512051325</v>
      </c>
      <c r="E105" s="10">
        <f t="shared" si="54"/>
        <v>178177.01490753071</v>
      </c>
      <c r="F105" s="10">
        <f t="shared" si="54"/>
        <v>51183.637307455268</v>
      </c>
      <c r="G105" s="10">
        <f t="shared" si="54"/>
        <v>54785.87081822598</v>
      </c>
      <c r="H105" s="10">
        <f t="shared" si="54"/>
        <v>131324.05911280558</v>
      </c>
      <c r="I105" s="10">
        <f t="shared" si="54"/>
        <v>152389.04222687884</v>
      </c>
      <c r="J105" s="10">
        <f t="shared" si="54"/>
        <v>162164.18580277075</v>
      </c>
      <c r="K105" s="10">
        <f t="shared" si="54"/>
        <v>130562.63986730872</v>
      </c>
      <c r="L105" s="10">
        <f t="shared" si="54"/>
        <v>161322.25391336947</v>
      </c>
      <c r="M105" s="10">
        <f t="shared" si="54"/>
        <v>195823.86650123834</v>
      </c>
      <c r="N105" s="10">
        <f t="shared" si="54"/>
        <v>251383.72513446538</v>
      </c>
      <c r="O105" s="10">
        <f t="shared" si="54"/>
        <v>237289.91009838018</v>
      </c>
      <c r="P105" s="10">
        <f t="shared" si="54"/>
        <v>198234.22786112709</v>
      </c>
      <c r="Q105" s="10">
        <f t="shared" si="54"/>
        <v>172316.4586891761</v>
      </c>
      <c r="R105" s="10">
        <f t="shared" si="54"/>
        <v>185163.24847321855</v>
      </c>
      <c r="S105" s="10">
        <f t="shared" si="54"/>
        <v>195066.8702210492</v>
      </c>
      <c r="T105" s="10">
        <f t="shared" si="54"/>
        <v>244722.60492384218</v>
      </c>
      <c r="U105" s="10">
        <f t="shared" si="54"/>
        <v>248870.92122377685</v>
      </c>
      <c r="V105" s="10">
        <f t="shared" si="54"/>
        <v>242752.53752968184</v>
      </c>
      <c r="W105" s="10">
        <f t="shared" si="54"/>
        <v>223681.74796352454</v>
      </c>
      <c r="X105" s="10">
        <f t="shared" si="54"/>
        <v>187150.5938309425</v>
      </c>
      <c r="Y105" s="10">
        <f t="shared" si="54"/>
        <v>187632.94874722222</v>
      </c>
      <c r="Z105" s="10">
        <f t="shared" si="54"/>
        <v>187292.51693157162</v>
      </c>
      <c r="AA105" s="10">
        <f t="shared" si="54"/>
        <v>187163.36414236599</v>
      </c>
      <c r="AB105" s="10">
        <f t="shared" si="54"/>
        <v>187163.36414236613</v>
      </c>
      <c r="AC105" s="10">
        <f t="shared" si="54"/>
        <v>187560.04424904412</v>
      </c>
      <c r="AD105" s="10">
        <f t="shared" si="54"/>
        <v>187163.36414236604</v>
      </c>
      <c r="AE105" s="10">
        <f t="shared" si="54"/>
        <v>187163.36414236602</v>
      </c>
    </row>
    <row r="106" spans="2:31" x14ac:dyDescent="0.25">
      <c r="B106" s="4" t="str">
        <f t="shared" si="50"/>
        <v>Other_B</v>
      </c>
      <c r="C106" s="10">
        <f t="shared" ref="C106:AE106" si="55">C80*(C28*1000/C54)</f>
        <v>12457.670537655245</v>
      </c>
      <c r="D106" s="10">
        <f t="shared" si="55"/>
        <v>24633.699155683837</v>
      </c>
      <c r="E106" s="10">
        <f t="shared" si="55"/>
        <v>33249.479064423977</v>
      </c>
      <c r="F106" s="10">
        <f t="shared" si="55"/>
        <v>3067.7479412146413</v>
      </c>
      <c r="G106" s="10">
        <f t="shared" si="55"/>
        <v>135451.52014045999</v>
      </c>
      <c r="H106" s="10">
        <f t="shared" si="55"/>
        <v>598177.06327191135</v>
      </c>
      <c r="I106" s="10">
        <f t="shared" si="55"/>
        <v>569594.74919978972</v>
      </c>
      <c r="J106" s="10">
        <f t="shared" si="55"/>
        <v>717534.02664607856</v>
      </c>
      <c r="K106" s="10">
        <f t="shared" si="55"/>
        <v>794920.21368540917</v>
      </c>
      <c r="L106" s="10">
        <f t="shared" si="55"/>
        <v>788139.83514201129</v>
      </c>
      <c r="M106" s="10">
        <f t="shared" si="55"/>
        <v>1331178.5073951893</v>
      </c>
      <c r="N106" s="10">
        <f t="shared" si="55"/>
        <v>1396479.7529098592</v>
      </c>
      <c r="O106" s="10">
        <f t="shared" si="55"/>
        <v>1509781.5661921839</v>
      </c>
      <c r="P106" s="10">
        <f t="shared" si="55"/>
        <v>1560007.8268785488</v>
      </c>
      <c r="Q106" s="10">
        <f t="shared" si="55"/>
        <v>1587402.2180654532</v>
      </c>
      <c r="R106" s="10">
        <f t="shared" si="55"/>
        <v>1601709.5188692054</v>
      </c>
      <c r="S106" s="10">
        <f t="shared" si="55"/>
        <v>470041.05005478451</v>
      </c>
      <c r="T106" s="10">
        <f t="shared" si="55"/>
        <v>476228.46410735539</v>
      </c>
      <c r="U106" s="10">
        <f t="shared" si="55"/>
        <v>468403.82567591069</v>
      </c>
      <c r="V106" s="10">
        <f t="shared" si="55"/>
        <v>154914.36374603913</v>
      </c>
      <c r="W106" s="10">
        <f t="shared" si="55"/>
        <v>68518.365892092799</v>
      </c>
      <c r="X106" s="10">
        <f t="shared" si="55"/>
        <v>85086.732446264286</v>
      </c>
      <c r="Y106" s="10">
        <f t="shared" si="55"/>
        <v>1189889.545717608</v>
      </c>
      <c r="Z106" s="10">
        <f t="shared" si="55"/>
        <v>1186938.2772159786</v>
      </c>
      <c r="AA106" s="10">
        <f t="shared" si="55"/>
        <v>1186595.7766686257</v>
      </c>
      <c r="AB106" s="10">
        <f t="shared" si="55"/>
        <v>1186595.7766686257</v>
      </c>
      <c r="AC106" s="10">
        <f t="shared" si="55"/>
        <v>1189667.3058685197</v>
      </c>
      <c r="AD106" s="10">
        <f t="shared" si="55"/>
        <v>1186595.7766686263</v>
      </c>
      <c r="AE106" s="10">
        <f t="shared" si="55"/>
        <v>1186595.7766686261</v>
      </c>
    </row>
    <row r="107" spans="2:31" x14ac:dyDescent="0.25">
      <c r="B107" s="4" t="str">
        <f t="shared" si="50"/>
        <v>Peak_C</v>
      </c>
      <c r="C107" s="10">
        <f t="shared" ref="C107:AE107" si="56">C81*(C29*1000/C55)</f>
        <v>821729.39028691268</v>
      </c>
      <c r="D107" s="10">
        <f t="shared" si="56"/>
        <v>784758.47633995686</v>
      </c>
      <c r="E107" s="10">
        <f t="shared" si="56"/>
        <v>798562.11849271553</v>
      </c>
      <c r="F107" s="10">
        <f t="shared" si="56"/>
        <v>811112.46058300789</v>
      </c>
      <c r="G107" s="10">
        <f t="shared" si="56"/>
        <v>806566.95693284157</v>
      </c>
      <c r="H107" s="10">
        <f t="shared" si="56"/>
        <v>842360.47876992309</v>
      </c>
      <c r="I107" s="10">
        <f t="shared" si="56"/>
        <v>849426.1606338647</v>
      </c>
      <c r="J107" s="10">
        <f t="shared" si="56"/>
        <v>852080.54640357522</v>
      </c>
      <c r="K107" s="10">
        <f t="shared" si="56"/>
        <v>855350.59652639239</v>
      </c>
      <c r="L107" s="10">
        <f t="shared" si="56"/>
        <v>857863.84622311348</v>
      </c>
      <c r="M107" s="10">
        <f t="shared" si="56"/>
        <v>861761.37970277539</v>
      </c>
      <c r="N107" s="10">
        <f t="shared" si="56"/>
        <v>861241.9189372554</v>
      </c>
      <c r="O107" s="10">
        <f t="shared" si="56"/>
        <v>854526.63199603069</v>
      </c>
      <c r="P107" s="10">
        <f t="shared" si="56"/>
        <v>858495.27292752138</v>
      </c>
      <c r="Q107" s="10">
        <f t="shared" si="56"/>
        <v>864678.6768559136</v>
      </c>
      <c r="R107" s="10">
        <f t="shared" si="56"/>
        <v>866143.16479495412</v>
      </c>
      <c r="S107" s="10">
        <f t="shared" si="56"/>
        <v>865468.86859045131</v>
      </c>
      <c r="T107" s="10">
        <f t="shared" si="56"/>
        <v>869240.5807515448</v>
      </c>
      <c r="U107" s="10">
        <f t="shared" si="56"/>
        <v>867527.00541093724</v>
      </c>
      <c r="V107" s="10">
        <f t="shared" si="56"/>
        <v>922940.94408415677</v>
      </c>
      <c r="W107" s="10">
        <f t="shared" si="56"/>
        <v>932984.69240750128</v>
      </c>
      <c r="X107" s="10">
        <f t="shared" si="56"/>
        <v>932115.98117212346</v>
      </c>
      <c r="Y107" s="10">
        <f t="shared" si="56"/>
        <v>933386.32062458363</v>
      </c>
      <c r="Z107" s="10">
        <f t="shared" si="56"/>
        <v>931382.64472865441</v>
      </c>
      <c r="AA107" s="10">
        <f t="shared" si="56"/>
        <v>930871.36352757516</v>
      </c>
      <c r="AB107" s="10">
        <f t="shared" si="56"/>
        <v>930871.36352757597</v>
      </c>
      <c r="AC107" s="10">
        <f t="shared" si="56"/>
        <v>933097.3349810763</v>
      </c>
      <c r="AD107" s="10">
        <f t="shared" si="56"/>
        <v>930871.36352757656</v>
      </c>
      <c r="AE107" s="10">
        <f t="shared" si="56"/>
        <v>930871.36352757609</v>
      </c>
    </row>
    <row r="108" spans="2:31" x14ac:dyDescent="0.25">
      <c r="B108" s="4" t="str">
        <f t="shared" si="50"/>
        <v>Other_C</v>
      </c>
      <c r="C108" s="10">
        <f t="shared" ref="C108:AE108" si="57">C82*(C30*1000/C56)</f>
        <v>1043152.5497571194</v>
      </c>
      <c r="D108" s="10">
        <f t="shared" si="57"/>
        <v>1043584.4066685457</v>
      </c>
      <c r="E108" s="10">
        <f t="shared" si="57"/>
        <v>1062781.8671427728</v>
      </c>
      <c r="F108" s="10">
        <f t="shared" si="57"/>
        <v>1080811.6373231469</v>
      </c>
      <c r="G108" s="10">
        <f t="shared" si="57"/>
        <v>1080397.34126803</v>
      </c>
      <c r="H108" s="10">
        <f t="shared" si="57"/>
        <v>1094231.6785687613</v>
      </c>
      <c r="I108" s="10">
        <f t="shared" si="57"/>
        <v>1102784.3120751374</v>
      </c>
      <c r="J108" s="10">
        <f t="shared" si="57"/>
        <v>1105437.2113556198</v>
      </c>
      <c r="K108" s="10">
        <f t="shared" si="57"/>
        <v>1110198.4989604035</v>
      </c>
      <c r="L108" s="10">
        <f t="shared" si="57"/>
        <v>1149173.4235111293</v>
      </c>
      <c r="M108" s="10">
        <f t="shared" si="57"/>
        <v>1173928.0545850014</v>
      </c>
      <c r="N108" s="10">
        <f t="shared" si="57"/>
        <v>1173002.7911787049</v>
      </c>
      <c r="O108" s="10">
        <f t="shared" si="57"/>
        <v>1155359.1029609989</v>
      </c>
      <c r="P108" s="10">
        <f t="shared" si="57"/>
        <v>1149774.6880424239</v>
      </c>
      <c r="Q108" s="10">
        <f t="shared" si="57"/>
        <v>1151437.6416534483</v>
      </c>
      <c r="R108" s="10">
        <f t="shared" si="57"/>
        <v>1145351.1796674733</v>
      </c>
      <c r="S108" s="10">
        <f t="shared" si="57"/>
        <v>1145931.1871106238</v>
      </c>
      <c r="T108" s="10">
        <f t="shared" si="57"/>
        <v>1142000.2172449594</v>
      </c>
      <c r="U108" s="10">
        <f t="shared" si="57"/>
        <v>1142193.2970928245</v>
      </c>
      <c r="V108" s="10">
        <f t="shared" si="57"/>
        <v>1230206.8339972894</v>
      </c>
      <c r="W108" s="10">
        <f t="shared" si="57"/>
        <v>1258401.1276379535</v>
      </c>
      <c r="X108" s="10">
        <f t="shared" si="57"/>
        <v>1279907.0931853624</v>
      </c>
      <c r="Y108" s="10">
        <f t="shared" si="57"/>
        <v>1288136.1777507309</v>
      </c>
      <c r="Z108" s="10">
        <f t="shared" si="57"/>
        <v>1284179.9820679878</v>
      </c>
      <c r="AA108" s="10">
        <f t="shared" si="57"/>
        <v>1285450.9556371116</v>
      </c>
      <c r="AB108" s="10">
        <f t="shared" si="57"/>
        <v>1285450.9556371095</v>
      </c>
      <c r="AC108" s="10">
        <f t="shared" si="57"/>
        <v>1288645.9802736591</v>
      </c>
      <c r="AD108" s="10">
        <f t="shared" si="57"/>
        <v>1285450.9556371111</v>
      </c>
      <c r="AE108" s="10">
        <f t="shared" si="57"/>
        <v>1285450.9556371099</v>
      </c>
    </row>
    <row r="109" spans="2:31" x14ac:dyDescent="0.25">
      <c r="B109" s="4" t="str">
        <f t="shared" si="50"/>
        <v>Peak_D</v>
      </c>
      <c r="C109" s="10">
        <f t="shared" ref="C109:AE109" si="58">C83*(C31*1000/C57)</f>
        <v>2092633.237797047</v>
      </c>
      <c r="D109" s="10">
        <f t="shared" si="58"/>
        <v>2129102.5178484153</v>
      </c>
      <c r="E109" s="10">
        <f t="shared" si="58"/>
        <v>2203475.4312110739</v>
      </c>
      <c r="F109" s="10">
        <f t="shared" si="58"/>
        <v>2241581.2701154724</v>
      </c>
      <c r="G109" s="10">
        <f t="shared" si="58"/>
        <v>2293384.4939468568</v>
      </c>
      <c r="H109" s="10">
        <f t="shared" si="58"/>
        <v>2404608.9991251095</v>
      </c>
      <c r="I109" s="10">
        <f t="shared" si="58"/>
        <v>2448795.1772181741</v>
      </c>
      <c r="J109" s="10">
        <f t="shared" si="58"/>
        <v>2484284.0451030368</v>
      </c>
      <c r="K109" s="10">
        <f t="shared" si="58"/>
        <v>2548185.5973381596</v>
      </c>
      <c r="L109" s="10">
        <f t="shared" si="58"/>
        <v>2564066.0339010344</v>
      </c>
      <c r="M109" s="10">
        <f t="shared" si="58"/>
        <v>2794231.7110955296</v>
      </c>
      <c r="N109" s="10">
        <f t="shared" si="58"/>
        <v>3028634.9287295085</v>
      </c>
      <c r="O109" s="10">
        <f t="shared" si="58"/>
        <v>2109073.8084527971</v>
      </c>
      <c r="P109" s="10">
        <f t="shared" si="58"/>
        <v>1915857.7665070298</v>
      </c>
      <c r="Q109" s="10">
        <f t="shared" si="58"/>
        <v>1931687.0330518733</v>
      </c>
      <c r="R109" s="10">
        <f t="shared" si="58"/>
        <v>1935961.698564895</v>
      </c>
      <c r="S109" s="10">
        <f t="shared" si="58"/>
        <v>1921971.3914144172</v>
      </c>
      <c r="T109" s="10">
        <f t="shared" si="58"/>
        <v>1908415.2491268194</v>
      </c>
      <c r="U109" s="10">
        <f t="shared" si="58"/>
        <v>1906066.2734028087</v>
      </c>
      <c r="V109" s="10">
        <f t="shared" si="58"/>
        <v>1924484.2918032394</v>
      </c>
      <c r="W109" s="10">
        <f t="shared" si="58"/>
        <v>1912354.4226372745</v>
      </c>
      <c r="X109" s="10">
        <f t="shared" si="58"/>
        <v>1945581.0417171125</v>
      </c>
      <c r="Y109" s="10">
        <f t="shared" si="58"/>
        <v>1935137.9550912676</v>
      </c>
      <c r="Z109" s="10">
        <f t="shared" si="58"/>
        <v>1932186.985189806</v>
      </c>
      <c r="AA109" s="10">
        <f t="shared" si="58"/>
        <v>1932417.4930957013</v>
      </c>
      <c r="AB109" s="10">
        <f t="shared" si="58"/>
        <v>1932417.4930957025</v>
      </c>
      <c r="AC109" s="10">
        <f t="shared" si="58"/>
        <v>1935125.8563660325</v>
      </c>
      <c r="AD109" s="10">
        <f t="shared" si="58"/>
        <v>1932417.4930957048</v>
      </c>
      <c r="AE109" s="10">
        <f t="shared" si="58"/>
        <v>1932417.4930957055</v>
      </c>
    </row>
    <row r="110" spans="2:31" x14ac:dyDescent="0.25">
      <c r="B110" s="4" t="str">
        <f t="shared" si="50"/>
        <v>Other_D</v>
      </c>
      <c r="C110" s="10">
        <f t="shared" ref="C110:AE110" si="59">C84*(C32*1000/C58)</f>
        <v>6738207.3263807623</v>
      </c>
      <c r="D110" s="10">
        <f t="shared" si="59"/>
        <v>6069897.1515051872</v>
      </c>
      <c r="E110" s="10">
        <f t="shared" si="59"/>
        <v>5591039.9913959028</v>
      </c>
      <c r="F110" s="10">
        <f t="shared" si="59"/>
        <v>5599340.9582771352</v>
      </c>
      <c r="G110" s="10">
        <f t="shared" si="59"/>
        <v>5756368.9889437873</v>
      </c>
      <c r="H110" s="10">
        <f t="shared" si="59"/>
        <v>6721574.6285779979</v>
      </c>
      <c r="I110" s="10">
        <f t="shared" si="59"/>
        <v>7029095.6590184839</v>
      </c>
      <c r="J110" s="10">
        <f t="shared" si="59"/>
        <v>7099278.951261186</v>
      </c>
      <c r="K110" s="10">
        <f t="shared" si="59"/>
        <v>7664709.5597989028</v>
      </c>
      <c r="L110" s="10">
        <f t="shared" si="59"/>
        <v>7827131.3387417728</v>
      </c>
      <c r="M110" s="10">
        <f t="shared" si="59"/>
        <v>7940004.225202024</v>
      </c>
      <c r="N110" s="10">
        <f t="shared" si="59"/>
        <v>8051535.2564987093</v>
      </c>
      <c r="O110" s="10">
        <f t="shared" si="59"/>
        <v>8623563.1806860697</v>
      </c>
      <c r="P110" s="10">
        <f t="shared" si="59"/>
        <v>8480692.7300618291</v>
      </c>
      <c r="Q110" s="10">
        <f t="shared" si="59"/>
        <v>8775517.9398659877</v>
      </c>
      <c r="R110" s="10">
        <f t="shared" si="59"/>
        <v>9878512.900537625</v>
      </c>
      <c r="S110" s="10">
        <f t="shared" si="59"/>
        <v>10026902.66915077</v>
      </c>
      <c r="T110" s="10">
        <f t="shared" si="59"/>
        <v>9554655.9474105425</v>
      </c>
      <c r="U110" s="10">
        <f t="shared" si="59"/>
        <v>9926256.0223573986</v>
      </c>
      <c r="V110" s="10">
        <f t="shared" si="59"/>
        <v>9210511.2054329999</v>
      </c>
      <c r="W110" s="10">
        <f t="shared" si="59"/>
        <v>9448095.9664476588</v>
      </c>
      <c r="X110" s="10">
        <f t="shared" si="59"/>
        <v>9217302.8961428292</v>
      </c>
      <c r="Y110" s="10">
        <f t="shared" si="59"/>
        <v>9147966.0387563128</v>
      </c>
      <c r="Z110" s="10">
        <f t="shared" si="59"/>
        <v>9129534.3580025937</v>
      </c>
      <c r="AA110" s="10">
        <f t="shared" si="59"/>
        <v>9117697.1982159559</v>
      </c>
      <c r="AB110" s="10">
        <f t="shared" si="59"/>
        <v>9117697.198215967</v>
      </c>
      <c r="AC110" s="10">
        <f t="shared" si="59"/>
        <v>9140898.5391587149</v>
      </c>
      <c r="AD110" s="10">
        <f t="shared" si="59"/>
        <v>9117697.1982159615</v>
      </c>
      <c r="AE110" s="10">
        <f t="shared" si="59"/>
        <v>9117697.1982159838</v>
      </c>
    </row>
    <row r="111" spans="2:31" x14ac:dyDescent="0.25">
      <c r="B111" s="6" t="str">
        <f t="shared" si="50"/>
        <v>Total</v>
      </c>
      <c r="C111" s="11">
        <f t="shared" ref="C111:AE111" si="60">C85*(C33*1000/C59)</f>
        <v>723443.98747115245</v>
      </c>
      <c r="D111" s="11">
        <f t="shared" si="60"/>
        <v>744714.78665858484</v>
      </c>
      <c r="E111" s="11">
        <f t="shared" si="60"/>
        <v>752484.03454626829</v>
      </c>
      <c r="F111" s="11">
        <f t="shared" si="60"/>
        <v>754578.56146277464</v>
      </c>
      <c r="G111" s="11">
        <f t="shared" si="60"/>
        <v>914357.46720935567</v>
      </c>
      <c r="H111" s="11">
        <f t="shared" si="60"/>
        <v>1022787.8458793525</v>
      </c>
      <c r="I111" s="11">
        <f t="shared" si="60"/>
        <v>1024273.6093086867</v>
      </c>
      <c r="J111" s="11">
        <f t="shared" si="60"/>
        <v>1054255.2950677304</v>
      </c>
      <c r="K111" s="11">
        <f t="shared" si="60"/>
        <v>1035862.9906805442</v>
      </c>
      <c r="L111" s="11">
        <f t="shared" si="60"/>
        <v>1047598.7760626877</v>
      </c>
      <c r="M111" s="11">
        <f t="shared" si="60"/>
        <v>1098712.0342319598</v>
      </c>
      <c r="N111" s="11">
        <f t="shared" si="60"/>
        <v>1101889.4733238376</v>
      </c>
      <c r="O111" s="11">
        <f t="shared" si="60"/>
        <v>898987.49921486073</v>
      </c>
      <c r="P111" s="11">
        <f t="shared" si="60"/>
        <v>916168.79392893775</v>
      </c>
      <c r="Q111" s="11">
        <f t="shared" si="60"/>
        <v>921752.5863412075</v>
      </c>
      <c r="R111" s="11">
        <f t="shared" si="60"/>
        <v>950689.22964921233</v>
      </c>
      <c r="S111" s="11">
        <f t="shared" si="60"/>
        <v>956113.15962790337</v>
      </c>
      <c r="T111" s="11">
        <f t="shared" si="60"/>
        <v>939977.12172518426</v>
      </c>
      <c r="U111" s="11">
        <f t="shared" si="60"/>
        <v>933896.11455741606</v>
      </c>
      <c r="V111" s="11">
        <f t="shared" si="60"/>
        <v>931916.69623115368</v>
      </c>
      <c r="W111" s="11">
        <f t="shared" si="60"/>
        <v>966757.76393190352</v>
      </c>
      <c r="X111" s="11">
        <f t="shared" si="60"/>
        <v>972510.28710725706</v>
      </c>
      <c r="Y111" s="11">
        <f t="shared" si="60"/>
        <v>1045923.2494913756</v>
      </c>
      <c r="Z111" s="11">
        <f t="shared" si="60"/>
        <v>1053467.8824463361</v>
      </c>
      <c r="AA111" s="11">
        <f t="shared" si="60"/>
        <v>1033205.4753819469</v>
      </c>
      <c r="AB111" s="11">
        <f t="shared" si="60"/>
        <v>1035762.0852144079</v>
      </c>
      <c r="AC111" s="11">
        <f t="shared" si="60"/>
        <v>1041022.7566597033</v>
      </c>
      <c r="AD111" s="11">
        <f t="shared" si="60"/>
        <v>1042448.7981323198</v>
      </c>
      <c r="AE111" s="11">
        <f t="shared" si="60"/>
        <v>1046643.8163863246</v>
      </c>
    </row>
    <row r="114" spans="2:33" x14ac:dyDescent="0.25">
      <c r="B114" s="1" t="s">
        <v>45</v>
      </c>
    </row>
    <row r="115" spans="2:33" x14ac:dyDescent="0.25">
      <c r="B115" s="2" t="str">
        <f t="shared" ref="B115:B124" si="61">B24</f>
        <v>Bundle</v>
      </c>
      <c r="C115" s="3">
        <f t="shared" ref="C115:AE115" si="62">C$24</f>
        <v>2022</v>
      </c>
      <c r="D115" s="3">
        <f t="shared" si="62"/>
        <v>2023</v>
      </c>
      <c r="E115" s="3">
        <f t="shared" si="62"/>
        <v>2024</v>
      </c>
      <c r="F115" s="3">
        <f t="shared" si="62"/>
        <v>2025</v>
      </c>
      <c r="G115" s="3">
        <f t="shared" si="62"/>
        <v>2026</v>
      </c>
      <c r="H115" s="3">
        <f t="shared" si="62"/>
        <v>2027</v>
      </c>
      <c r="I115" s="3">
        <f t="shared" si="62"/>
        <v>2028</v>
      </c>
      <c r="J115" s="3">
        <f t="shared" si="62"/>
        <v>2029</v>
      </c>
      <c r="K115" s="3">
        <f t="shared" si="62"/>
        <v>2030</v>
      </c>
      <c r="L115" s="3">
        <f t="shared" si="62"/>
        <v>2031</v>
      </c>
      <c r="M115" s="3">
        <f t="shared" si="62"/>
        <v>2032</v>
      </c>
      <c r="N115" s="3">
        <f t="shared" si="62"/>
        <v>2033</v>
      </c>
      <c r="O115" s="3">
        <f t="shared" si="62"/>
        <v>2034</v>
      </c>
      <c r="P115" s="3">
        <f t="shared" si="62"/>
        <v>2035</v>
      </c>
      <c r="Q115" s="3">
        <f t="shared" si="62"/>
        <v>2036</v>
      </c>
      <c r="R115" s="3">
        <f t="shared" si="62"/>
        <v>2037</v>
      </c>
      <c r="S115" s="3">
        <f t="shared" si="62"/>
        <v>2038</v>
      </c>
      <c r="T115" s="3">
        <f t="shared" si="62"/>
        <v>2039</v>
      </c>
      <c r="U115" s="3">
        <f t="shared" si="62"/>
        <v>2040</v>
      </c>
      <c r="V115" s="3">
        <f t="shared" si="62"/>
        <v>2041</v>
      </c>
      <c r="W115" s="3">
        <f t="shared" si="62"/>
        <v>2042</v>
      </c>
      <c r="X115" s="3">
        <f t="shared" si="62"/>
        <v>2043</v>
      </c>
      <c r="Y115" s="3">
        <f t="shared" si="62"/>
        <v>2044</v>
      </c>
      <c r="Z115" s="3">
        <f t="shared" si="62"/>
        <v>2045</v>
      </c>
      <c r="AA115" s="3">
        <f t="shared" si="62"/>
        <v>2046</v>
      </c>
      <c r="AB115" s="3">
        <f t="shared" si="62"/>
        <v>2047</v>
      </c>
      <c r="AC115" s="3">
        <f t="shared" si="62"/>
        <v>2048</v>
      </c>
      <c r="AD115" s="3">
        <f t="shared" si="62"/>
        <v>2049</v>
      </c>
      <c r="AE115" s="3">
        <f t="shared" si="62"/>
        <v>2050</v>
      </c>
    </row>
    <row r="116" spans="2:33" x14ac:dyDescent="0.25">
      <c r="B116" s="4" t="str">
        <f t="shared" si="61"/>
        <v>Peak_A</v>
      </c>
      <c r="C116" s="10">
        <f t="shared" ref="C116:C124" si="63">C103*(1+$C$153)^(C$89-$C$89)</f>
        <v>172888.2604859985</v>
      </c>
      <c r="D116" s="10">
        <f t="shared" ref="D116:AE116" si="64">D103*(1+$C$153)^(D$89-$C$89)</f>
        <v>171568.8094400297</v>
      </c>
      <c r="E116" s="10">
        <f t="shared" si="64"/>
        <v>182651.66546273208</v>
      </c>
      <c r="F116" s="10">
        <f t="shared" si="64"/>
        <v>192916.25666958018</v>
      </c>
      <c r="G116" s="10">
        <f t="shared" si="64"/>
        <v>190086.43634939208</v>
      </c>
      <c r="H116" s="10">
        <f t="shared" si="64"/>
        <v>196083.04845108543</v>
      </c>
      <c r="I116" s="10">
        <f t="shared" si="64"/>
        <v>196322.10352257837</v>
      </c>
      <c r="J116" s="10">
        <f t="shared" si="64"/>
        <v>210557.2301429988</v>
      </c>
      <c r="K116" s="10">
        <f t="shared" si="64"/>
        <v>210663.73378888221</v>
      </c>
      <c r="L116" s="10">
        <f t="shared" si="64"/>
        <v>211767.86829913393</v>
      </c>
      <c r="M116" s="10">
        <f t="shared" si="64"/>
        <v>228484.3453965321</v>
      </c>
      <c r="N116" s="10">
        <f t="shared" si="64"/>
        <v>234124.34963826006</v>
      </c>
      <c r="O116" s="10">
        <f t="shared" si="64"/>
        <v>238716.92883604034</v>
      </c>
      <c r="P116" s="10">
        <f t="shared" si="64"/>
        <v>242043.53840262062</v>
      </c>
      <c r="Q116" s="10">
        <f t="shared" si="64"/>
        <v>244639.47617952444</v>
      </c>
      <c r="R116" s="10">
        <f t="shared" si="64"/>
        <v>253860.83826304431</v>
      </c>
      <c r="S116" s="10">
        <f t="shared" si="64"/>
        <v>261832.36762810775</v>
      </c>
      <c r="T116" s="10">
        <f t="shared" si="64"/>
        <v>269845.85683768458</v>
      </c>
      <c r="U116" s="10">
        <f t="shared" si="64"/>
        <v>275342.51234836434</v>
      </c>
      <c r="V116" s="10">
        <f t="shared" si="64"/>
        <v>300496.91936676472</v>
      </c>
      <c r="W116" s="10">
        <f t="shared" si="64"/>
        <v>315457.0950671609</v>
      </c>
      <c r="X116" s="10">
        <f t="shared" si="64"/>
        <v>321527.88001353818</v>
      </c>
      <c r="Y116" s="10">
        <f t="shared" si="64"/>
        <v>335569.15017698886</v>
      </c>
      <c r="Z116" s="10">
        <f t="shared" si="64"/>
        <v>342084.81641048164</v>
      </c>
      <c r="AA116" s="10">
        <f t="shared" si="64"/>
        <v>349267.5709651974</v>
      </c>
      <c r="AB116" s="10">
        <f t="shared" si="64"/>
        <v>356602.18995546672</v>
      </c>
      <c r="AC116" s="10">
        <f t="shared" si="64"/>
        <v>364651.63135588396</v>
      </c>
      <c r="AD116" s="10">
        <f t="shared" si="64"/>
        <v>371736.74349936587</v>
      </c>
      <c r="AE116" s="10">
        <f t="shared" si="64"/>
        <v>379543.21511285333</v>
      </c>
    </row>
    <row r="117" spans="2:33" x14ac:dyDescent="0.25">
      <c r="B117" s="4" t="str">
        <f t="shared" si="61"/>
        <v>Other_A</v>
      </c>
      <c r="C117" s="10">
        <f t="shared" si="63"/>
        <v>-4695.3527998990485</v>
      </c>
      <c r="D117" s="10">
        <f t="shared" ref="D117:AE117" si="65">D104*(1+$C$153)^(D$89-$C$89)</f>
        <v>-3849.5019762804359</v>
      </c>
      <c r="E117" s="10">
        <f t="shared" si="65"/>
        <v>14925.354009734823</v>
      </c>
      <c r="F117" s="10">
        <f t="shared" si="65"/>
        <v>98914.823188325652</v>
      </c>
      <c r="G117" s="10">
        <f t="shared" si="65"/>
        <v>274620.6308960882</v>
      </c>
      <c r="H117" s="10">
        <f t="shared" si="65"/>
        <v>297562.11002123787</v>
      </c>
      <c r="I117" s="10">
        <f t="shared" si="65"/>
        <v>306715.81489667034</v>
      </c>
      <c r="J117" s="10">
        <f t="shared" si="65"/>
        <v>312586.49890660757</v>
      </c>
      <c r="K117" s="10">
        <f t="shared" si="65"/>
        <v>303259.69282612309</v>
      </c>
      <c r="L117" s="10">
        <f t="shared" si="65"/>
        <v>312096.06729713874</v>
      </c>
      <c r="M117" s="10">
        <f t="shared" si="65"/>
        <v>310474.04813041695</v>
      </c>
      <c r="N117" s="10">
        <f t="shared" si="65"/>
        <v>318744.94906159787</v>
      </c>
      <c r="O117" s="10">
        <f t="shared" si="65"/>
        <v>329984.5554982035</v>
      </c>
      <c r="P117" s="10">
        <f t="shared" si="65"/>
        <v>348946.12219827285</v>
      </c>
      <c r="Q117" s="10">
        <f t="shared" si="65"/>
        <v>342297.1953535662</v>
      </c>
      <c r="R117" s="10">
        <f t="shared" si="65"/>
        <v>353144.56727223354</v>
      </c>
      <c r="S117" s="10">
        <f t="shared" si="65"/>
        <v>355601.60293981823</v>
      </c>
      <c r="T117" s="10">
        <f t="shared" si="65"/>
        <v>356360.90437953349</v>
      </c>
      <c r="U117" s="10">
        <f t="shared" si="65"/>
        <v>365861.46920543641</v>
      </c>
      <c r="V117" s="10">
        <f t="shared" si="65"/>
        <v>375943.62956866145</v>
      </c>
      <c r="W117" s="10">
        <f t="shared" si="65"/>
        <v>394608.13877662166</v>
      </c>
      <c r="X117" s="10">
        <f t="shared" si="65"/>
        <v>409908.6899158755</v>
      </c>
      <c r="Y117" s="10">
        <f t="shared" si="65"/>
        <v>537106.86300475104</v>
      </c>
      <c r="Z117" s="10">
        <f t="shared" si="65"/>
        <v>581010.24149063532</v>
      </c>
      <c r="AA117" s="10">
        <f t="shared" si="65"/>
        <v>497668.67745827098</v>
      </c>
      <c r="AB117" s="10">
        <f t="shared" si="65"/>
        <v>508119.71968489478</v>
      </c>
      <c r="AC117" s="10">
        <f t="shared" si="65"/>
        <v>520202.60798333713</v>
      </c>
      <c r="AD117" s="10">
        <f t="shared" si="65"/>
        <v>529684.82870804018</v>
      </c>
      <c r="AE117" s="10">
        <f t="shared" si="65"/>
        <v>540808.21011090896</v>
      </c>
    </row>
    <row r="118" spans="2:33" x14ac:dyDescent="0.25">
      <c r="B118" s="4" t="str">
        <f t="shared" si="61"/>
        <v>Peak_B</v>
      </c>
      <c r="C118" s="10">
        <f t="shared" si="63"/>
        <v>192310.70674945458</v>
      </c>
      <c r="D118" s="10">
        <f t="shared" ref="D118:AE118" si="66">D105*(1+$C$153)^(D$89-$C$89)</f>
        <v>176917.91527804401</v>
      </c>
      <c r="E118" s="10">
        <f t="shared" si="66"/>
        <v>185739.02559722119</v>
      </c>
      <c r="F118" s="10">
        <f t="shared" si="66"/>
        <v>54476.396421647798</v>
      </c>
      <c r="G118" s="10">
        <f t="shared" si="66"/>
        <v>59534.887523751495</v>
      </c>
      <c r="H118" s="10">
        <f t="shared" si="66"/>
        <v>145704.51457796441</v>
      </c>
      <c r="I118" s="10">
        <f t="shared" si="66"/>
        <v>172626.7888591006</v>
      </c>
      <c r="J118" s="10">
        <f t="shared" si="66"/>
        <v>187557.80455956081</v>
      </c>
      <c r="K118" s="10">
        <f t="shared" si="66"/>
        <v>154178.87032919133</v>
      </c>
      <c r="L118" s="10">
        <f t="shared" si="66"/>
        <v>194502.84578609059</v>
      </c>
      <c r="M118" s="10">
        <f t="shared" si="66"/>
        <v>241058.82883128608</v>
      </c>
      <c r="N118" s="10">
        <f t="shared" si="66"/>
        <v>315951.42649019376</v>
      </c>
      <c r="O118" s="10">
        <f t="shared" si="66"/>
        <v>304500.61691027059</v>
      </c>
      <c r="P118" s="10">
        <f t="shared" si="66"/>
        <v>259724.72234111393</v>
      </c>
      <c r="Q118" s="10">
        <f t="shared" si="66"/>
        <v>230508.60899766788</v>
      </c>
      <c r="R118" s="10">
        <f t="shared" si="66"/>
        <v>252895.39579826882</v>
      </c>
      <c r="S118" s="10">
        <f t="shared" si="66"/>
        <v>272016.58832072222</v>
      </c>
      <c r="T118" s="10">
        <f t="shared" si="66"/>
        <v>348426.92031162058</v>
      </c>
      <c r="U118" s="10">
        <f t="shared" si="66"/>
        <v>361774.13429400133</v>
      </c>
      <c r="V118" s="10">
        <f t="shared" si="66"/>
        <v>360290.55561380734</v>
      </c>
      <c r="W118" s="10">
        <f t="shared" si="66"/>
        <v>338957.61065207544</v>
      </c>
      <c r="X118" s="10">
        <f t="shared" si="66"/>
        <v>289555.48312360782</v>
      </c>
      <c r="Y118" s="10">
        <f t="shared" si="66"/>
        <v>296398.10978174076</v>
      </c>
      <c r="Z118" s="10">
        <f t="shared" si="66"/>
        <v>302073.40704872884</v>
      </c>
      <c r="AA118" s="10">
        <f t="shared" si="66"/>
        <v>308204.2710706974</v>
      </c>
      <c r="AB118" s="10">
        <f t="shared" si="66"/>
        <v>314676.56076318223</v>
      </c>
      <c r="AC118" s="10">
        <f t="shared" si="66"/>
        <v>321965.70990207745</v>
      </c>
      <c r="AD118" s="10">
        <f t="shared" si="66"/>
        <v>328031.74867853225</v>
      </c>
      <c r="AE118" s="10">
        <f t="shared" si="66"/>
        <v>334920.41540078126</v>
      </c>
    </row>
    <row r="119" spans="2:33" x14ac:dyDescent="0.25">
      <c r="B119" s="4" t="str">
        <f t="shared" si="61"/>
        <v>Other_B</v>
      </c>
      <c r="C119" s="10">
        <f t="shared" si="63"/>
        <v>12457.670537655245</v>
      </c>
      <c r="D119" s="10">
        <f t="shared" ref="D119:AE119" si="67">D106*(1+$C$153)^(D$89-$C$89)</f>
        <v>25151.006837953195</v>
      </c>
      <c r="E119" s="10">
        <f t="shared" si="67"/>
        <v>34660.620205397187</v>
      </c>
      <c r="F119" s="10">
        <f t="shared" si="67"/>
        <v>3265.103102451073</v>
      </c>
      <c r="G119" s="10">
        <f t="shared" si="67"/>
        <v>147192.89656340939</v>
      </c>
      <c r="H119" s="10">
        <f t="shared" si="67"/>
        <v>663679.59705570317</v>
      </c>
      <c r="I119" s="10">
        <f t="shared" si="67"/>
        <v>645238.73284125933</v>
      </c>
      <c r="J119" s="10">
        <f t="shared" si="67"/>
        <v>829894.13518345729</v>
      </c>
      <c r="K119" s="10">
        <f t="shared" si="67"/>
        <v>938705.74823252519</v>
      </c>
      <c r="L119" s="10">
        <f t="shared" si="67"/>
        <v>950243.60925939947</v>
      </c>
      <c r="M119" s="10">
        <f t="shared" si="67"/>
        <v>1638678.3577068967</v>
      </c>
      <c r="N119" s="10">
        <f t="shared" si="67"/>
        <v>1755164.4194966659</v>
      </c>
      <c r="O119" s="10">
        <f t="shared" si="67"/>
        <v>1937416.6314727464</v>
      </c>
      <c r="P119" s="10">
        <f t="shared" si="67"/>
        <v>2043908.3807960707</v>
      </c>
      <c r="Q119" s="10">
        <f t="shared" si="67"/>
        <v>2123476.0741346674</v>
      </c>
      <c r="R119" s="10">
        <f t="shared" si="67"/>
        <v>2187609.9391660313</v>
      </c>
      <c r="S119" s="10">
        <f t="shared" si="67"/>
        <v>655462.21488919621</v>
      </c>
      <c r="T119" s="10">
        <f t="shared" si="67"/>
        <v>678036.33082974388</v>
      </c>
      <c r="U119" s="10">
        <f t="shared" si="67"/>
        <v>680900.71632567747</v>
      </c>
      <c r="V119" s="10">
        <f t="shared" si="67"/>
        <v>229922.13698196824</v>
      </c>
      <c r="W119" s="10">
        <f t="shared" si="67"/>
        <v>103829.75723327983</v>
      </c>
      <c r="X119" s="10">
        <f t="shared" si="67"/>
        <v>131644.41221673434</v>
      </c>
      <c r="Y119" s="10">
        <f t="shared" si="67"/>
        <v>1879632.6261166558</v>
      </c>
      <c r="Z119" s="10">
        <f t="shared" si="67"/>
        <v>1914344.9788021951</v>
      </c>
      <c r="AA119" s="10">
        <f t="shared" si="67"/>
        <v>1953982.223388233</v>
      </c>
      <c r="AB119" s="10">
        <f t="shared" si="67"/>
        <v>1995015.8500793856</v>
      </c>
      <c r="AC119" s="10">
        <f t="shared" si="67"/>
        <v>2042183.772214598</v>
      </c>
      <c r="AD119" s="10">
        <f t="shared" si="67"/>
        <v>2079686.3177726059</v>
      </c>
      <c r="AE119" s="10">
        <f t="shared" si="67"/>
        <v>2123359.7304458297</v>
      </c>
    </row>
    <row r="120" spans="2:33" x14ac:dyDescent="0.25">
      <c r="B120" s="4" t="str">
        <f t="shared" si="61"/>
        <v>Peak_C</v>
      </c>
      <c r="C120" s="10">
        <f t="shared" si="63"/>
        <v>821729.39028691268</v>
      </c>
      <c r="D120" s="10">
        <f t="shared" ref="D120:AE120" si="68">D107*(1+$C$153)^(D$89-$C$89)</f>
        <v>801238.40434309584</v>
      </c>
      <c r="E120" s="10">
        <f t="shared" si="68"/>
        <v>832453.89336366463</v>
      </c>
      <c r="F120" s="10">
        <f t="shared" si="68"/>
        <v>863293.15909758594</v>
      </c>
      <c r="G120" s="10">
        <f t="shared" si="68"/>
        <v>876482.79281154508</v>
      </c>
      <c r="H120" s="10">
        <f t="shared" si="68"/>
        <v>934601.97231190535</v>
      </c>
      <c r="I120" s="10">
        <f t="shared" si="68"/>
        <v>962232.64048623922</v>
      </c>
      <c r="J120" s="10">
        <f t="shared" si="68"/>
        <v>985509.56735747354</v>
      </c>
      <c r="K120" s="10">
        <f t="shared" si="68"/>
        <v>1010066.8065678371</v>
      </c>
      <c r="L120" s="10">
        <f t="shared" si="68"/>
        <v>1034308.381762379</v>
      </c>
      <c r="M120" s="10">
        <f t="shared" si="68"/>
        <v>1060826.714510157</v>
      </c>
      <c r="N120" s="10">
        <f t="shared" si="68"/>
        <v>1082451.1916824586</v>
      </c>
      <c r="O120" s="10">
        <f t="shared" si="68"/>
        <v>1096565.3217246651</v>
      </c>
      <c r="P120" s="10">
        <f t="shared" si="68"/>
        <v>1124792.8715340851</v>
      </c>
      <c r="Q120" s="10">
        <f t="shared" si="68"/>
        <v>1156685.0929285053</v>
      </c>
      <c r="R120" s="10">
        <f t="shared" si="68"/>
        <v>1182975.6730070917</v>
      </c>
      <c r="S120" s="10">
        <f t="shared" si="68"/>
        <v>1206877.8704707297</v>
      </c>
      <c r="T120" s="10">
        <f t="shared" si="68"/>
        <v>1237592.3288958026</v>
      </c>
      <c r="U120" s="10">
        <f t="shared" si="68"/>
        <v>1261090.8089057391</v>
      </c>
      <c r="V120" s="10">
        <f t="shared" si="68"/>
        <v>1369818.4535028972</v>
      </c>
      <c r="W120" s="10">
        <f t="shared" si="68"/>
        <v>1413804.5012281348</v>
      </c>
      <c r="X120" s="10">
        <f t="shared" si="68"/>
        <v>1442150.3439061288</v>
      </c>
      <c r="Y120" s="10">
        <f t="shared" si="68"/>
        <v>1474442.2180454384</v>
      </c>
      <c r="Z120" s="10">
        <f t="shared" si="68"/>
        <v>1502173.8901721938</v>
      </c>
      <c r="AA120" s="10">
        <f t="shared" si="68"/>
        <v>1532877.6086669015</v>
      </c>
      <c r="AB120" s="10">
        <f t="shared" si="68"/>
        <v>1565068.0384489074</v>
      </c>
      <c r="AC120" s="10">
        <f t="shared" si="68"/>
        <v>1601755.5714905409</v>
      </c>
      <c r="AD120" s="10">
        <f t="shared" si="68"/>
        <v>1631491.0910687183</v>
      </c>
      <c r="AE120" s="10">
        <f t="shared" si="68"/>
        <v>1665752.4039811601</v>
      </c>
    </row>
    <row r="121" spans="2:33" x14ac:dyDescent="0.25">
      <c r="B121" s="4" t="str">
        <f t="shared" si="61"/>
        <v>Other_C</v>
      </c>
      <c r="C121" s="10">
        <f t="shared" si="63"/>
        <v>1043152.5497571194</v>
      </c>
      <c r="D121" s="10">
        <f t="shared" ref="D121:AE121" si="69">D108*(1+$C$153)^(D$89-$C$89)</f>
        <v>1065499.6792085851</v>
      </c>
      <c r="E121" s="10">
        <f t="shared" si="69"/>
        <v>1107887.3923661788</v>
      </c>
      <c r="F121" s="10">
        <f t="shared" si="69"/>
        <v>1150342.6936672565</v>
      </c>
      <c r="G121" s="10">
        <f t="shared" si="69"/>
        <v>1174049.6816554044</v>
      </c>
      <c r="H121" s="10">
        <f t="shared" si="69"/>
        <v>1214053.971822029</v>
      </c>
      <c r="I121" s="10">
        <f t="shared" si="69"/>
        <v>1249237.5555080769</v>
      </c>
      <c r="J121" s="10">
        <f t="shared" si="69"/>
        <v>1278539.8663331787</v>
      </c>
      <c r="K121" s="10">
        <f t="shared" si="69"/>
        <v>1311011.7150268923</v>
      </c>
      <c r="L121" s="10">
        <f t="shared" si="69"/>
        <v>1385534.2071695114</v>
      </c>
      <c r="M121" s="10">
        <f t="shared" si="69"/>
        <v>1445103.3320224071</v>
      </c>
      <c r="N121" s="10">
        <f t="shared" si="69"/>
        <v>1474287.5854498937</v>
      </c>
      <c r="O121" s="10">
        <f t="shared" si="69"/>
        <v>1482606.4852848649</v>
      </c>
      <c r="P121" s="10">
        <f t="shared" si="69"/>
        <v>1506424.5707147052</v>
      </c>
      <c r="Q121" s="10">
        <f t="shared" si="69"/>
        <v>1540284.0282590105</v>
      </c>
      <c r="R121" s="10">
        <f t="shared" si="69"/>
        <v>1564317.1217743808</v>
      </c>
      <c r="S121" s="10">
        <f t="shared" si="69"/>
        <v>1597976.5893353168</v>
      </c>
      <c r="T121" s="10">
        <f t="shared" si="69"/>
        <v>1625937.3293843889</v>
      </c>
      <c r="U121" s="10">
        <f t="shared" si="69"/>
        <v>1660362.6860874475</v>
      </c>
      <c r="V121" s="10">
        <f t="shared" si="69"/>
        <v>1825858.9930768136</v>
      </c>
      <c r="W121" s="10">
        <f t="shared" si="69"/>
        <v>1906926.4405766097</v>
      </c>
      <c r="X121" s="10">
        <f t="shared" si="69"/>
        <v>1980245.4757658718</v>
      </c>
      <c r="Y121" s="10">
        <f t="shared" si="69"/>
        <v>2034829.8674405678</v>
      </c>
      <c r="Z121" s="10">
        <f t="shared" si="69"/>
        <v>2071180.5725200439</v>
      </c>
      <c r="AA121" s="10">
        <f t="shared" si="69"/>
        <v>2116768.2927408353</v>
      </c>
      <c r="AB121" s="10">
        <f t="shared" si="69"/>
        <v>2161220.426888389</v>
      </c>
      <c r="AC121" s="10">
        <f t="shared" si="69"/>
        <v>2212090.6374939801</v>
      </c>
      <c r="AD121" s="10">
        <f t="shared" si="69"/>
        <v>2252944.7830259618</v>
      </c>
      <c r="AE121" s="10">
        <f t="shared" si="69"/>
        <v>2300256.6234695041</v>
      </c>
    </row>
    <row r="122" spans="2:33" x14ac:dyDescent="0.25">
      <c r="B122" s="4" t="str">
        <f t="shared" si="61"/>
        <v>Peak_D</v>
      </c>
      <c r="C122" s="10">
        <f t="shared" si="63"/>
        <v>2092633.237797047</v>
      </c>
      <c r="D122" s="10">
        <f t="shared" ref="D122:AE122" si="70">D109*(1+$C$153)^(D$89-$C$89)</f>
        <v>2173813.670723232</v>
      </c>
      <c r="E122" s="10">
        <f t="shared" si="70"/>
        <v>2296993.1319871023</v>
      </c>
      <c r="F122" s="10">
        <f t="shared" si="70"/>
        <v>2385787.2614372517</v>
      </c>
      <c r="G122" s="10">
        <f t="shared" si="70"/>
        <v>2492182.4889642783</v>
      </c>
      <c r="H122" s="10">
        <f t="shared" si="70"/>
        <v>2667922.3086332749</v>
      </c>
      <c r="I122" s="10">
        <f t="shared" si="70"/>
        <v>2774002.9193664924</v>
      </c>
      <c r="J122" s="10">
        <f t="shared" si="70"/>
        <v>2873303.1223587799</v>
      </c>
      <c r="K122" s="10">
        <f t="shared" si="70"/>
        <v>3009102.5823772768</v>
      </c>
      <c r="L122" s="10">
        <f t="shared" si="70"/>
        <v>3091440.444695367</v>
      </c>
      <c r="M122" s="10">
        <f t="shared" si="70"/>
        <v>3439694.2303029718</v>
      </c>
      <c r="N122" s="10">
        <f t="shared" si="70"/>
        <v>3806537.2988576214</v>
      </c>
      <c r="O122" s="10">
        <f t="shared" si="70"/>
        <v>2706454.2083433266</v>
      </c>
      <c r="P122" s="10">
        <f t="shared" si="70"/>
        <v>2510139.8069343274</v>
      </c>
      <c r="Q122" s="10">
        <f t="shared" si="70"/>
        <v>2584027.6337781348</v>
      </c>
      <c r="R122" s="10">
        <f t="shared" si="70"/>
        <v>2644130.5391100412</v>
      </c>
      <c r="S122" s="10">
        <f t="shared" si="70"/>
        <v>2680148.0956255496</v>
      </c>
      <c r="T122" s="10">
        <f t="shared" si="70"/>
        <v>2717130.4756907215</v>
      </c>
      <c r="U122" s="10">
        <f t="shared" si="70"/>
        <v>2770775.5995617462</v>
      </c>
      <c r="V122" s="10">
        <f t="shared" si="70"/>
        <v>2856297.7006123099</v>
      </c>
      <c r="W122" s="10">
        <f t="shared" si="70"/>
        <v>2897898.8751588352</v>
      </c>
      <c r="X122" s="10">
        <f t="shared" si="70"/>
        <v>3010162.2813947429</v>
      </c>
      <c r="Y122" s="10">
        <f t="shared" si="70"/>
        <v>3056879.0603438523</v>
      </c>
      <c r="Z122" s="10">
        <f t="shared" si="70"/>
        <v>3116314.0697433241</v>
      </c>
      <c r="AA122" s="10">
        <f t="shared" si="70"/>
        <v>3182136.2454822999</v>
      </c>
      <c r="AB122" s="10">
        <f t="shared" si="70"/>
        <v>3248961.1066374294</v>
      </c>
      <c r="AC122" s="10">
        <f t="shared" si="70"/>
        <v>3321838.4682585746</v>
      </c>
      <c r="AD122" s="10">
        <f t="shared" si="70"/>
        <v>3386850.2649642327</v>
      </c>
      <c r="AE122" s="10">
        <f t="shared" si="70"/>
        <v>3457974.1205284819</v>
      </c>
    </row>
    <row r="123" spans="2:33" x14ac:dyDescent="0.25">
      <c r="B123" s="4" t="str">
        <f t="shared" si="61"/>
        <v>Other_D</v>
      </c>
      <c r="C123" s="10">
        <f t="shared" si="63"/>
        <v>6738207.3263807623</v>
      </c>
      <c r="D123" s="10">
        <f t="shared" ref="D123:AE123" si="71">D110*(1+$C$153)^(D$89-$C$89)</f>
        <v>6197364.9916867958</v>
      </c>
      <c r="E123" s="10">
        <f t="shared" si="71"/>
        <v>5828329.3196707349</v>
      </c>
      <c r="F123" s="10">
        <f t="shared" si="71"/>
        <v>5959559.2222330077</v>
      </c>
      <c r="G123" s="10">
        <f t="shared" si="71"/>
        <v>6255349.6947970316</v>
      </c>
      <c r="H123" s="10">
        <f t="shared" si="71"/>
        <v>7457611.1572614312</v>
      </c>
      <c r="I123" s="10">
        <f t="shared" si="71"/>
        <v>7962581.7871685484</v>
      </c>
      <c r="J123" s="10">
        <f t="shared" si="71"/>
        <v>8210969.4410200585</v>
      </c>
      <c r="K123" s="10">
        <f t="shared" si="71"/>
        <v>9051105.7568394076</v>
      </c>
      <c r="L123" s="10">
        <f t="shared" si="71"/>
        <v>9437007.4977027085</v>
      </c>
      <c r="M123" s="10">
        <f t="shared" si="71"/>
        <v>9774130.9761676025</v>
      </c>
      <c r="N123" s="10">
        <f t="shared" si="71"/>
        <v>10119565.410871862</v>
      </c>
      <c r="O123" s="10">
        <f t="shared" si="71"/>
        <v>11066127.115960877</v>
      </c>
      <c r="P123" s="10">
        <f t="shared" si="71"/>
        <v>11111328.19161116</v>
      </c>
      <c r="Q123" s="10">
        <f t="shared" si="71"/>
        <v>11739055.276207643</v>
      </c>
      <c r="R123" s="10">
        <f t="shared" si="71"/>
        <v>13492042.565029331</v>
      </c>
      <c r="S123" s="10">
        <f t="shared" si="71"/>
        <v>13982301.824987294</v>
      </c>
      <c r="T123" s="10">
        <f t="shared" si="71"/>
        <v>13603562.888803763</v>
      </c>
      <c r="U123" s="10">
        <f t="shared" si="71"/>
        <v>14429418.517882993</v>
      </c>
      <c r="V123" s="10">
        <f t="shared" si="71"/>
        <v>13670135.988946766</v>
      </c>
      <c r="W123" s="10">
        <f t="shared" si="71"/>
        <v>14317234.477802981</v>
      </c>
      <c r="X123" s="10">
        <f t="shared" si="71"/>
        <v>14260818.192220993</v>
      </c>
      <c r="Y123" s="10">
        <f t="shared" si="71"/>
        <v>14450766.03197108</v>
      </c>
      <c r="Z123" s="10">
        <f t="shared" si="71"/>
        <v>14724504.713115936</v>
      </c>
      <c r="AA123" s="10">
        <f t="shared" si="71"/>
        <v>15014226.911854252</v>
      </c>
      <c r="AB123" s="10">
        <f t="shared" si="71"/>
        <v>15329525.677003207</v>
      </c>
      <c r="AC123" s="10">
        <f t="shared" si="71"/>
        <v>15691273.155146407</v>
      </c>
      <c r="AD123" s="10">
        <f t="shared" si="71"/>
        <v>15980126.076260889</v>
      </c>
      <c r="AE123" s="10">
        <f t="shared" si="71"/>
        <v>16315708.723862404</v>
      </c>
    </row>
    <row r="124" spans="2:33" x14ac:dyDescent="0.25">
      <c r="B124" s="6" t="str">
        <f t="shared" si="61"/>
        <v>Total</v>
      </c>
      <c r="C124" s="11">
        <f t="shared" si="63"/>
        <v>723443.98747115245</v>
      </c>
      <c r="D124" s="11">
        <f t="shared" ref="D124:AE124" si="72">D111*(1+$C$153)^(D$89-$C$89)</f>
        <v>760353.797178415</v>
      </c>
      <c r="E124" s="11">
        <f t="shared" si="72"/>
        <v>784420.20945644623</v>
      </c>
      <c r="F124" s="11">
        <f t="shared" si="72"/>
        <v>803122.30642380216</v>
      </c>
      <c r="G124" s="11">
        <f t="shared" si="72"/>
        <v>993616.93359634688</v>
      </c>
      <c r="H124" s="11">
        <f t="shared" si="72"/>
        <v>1134786.7832206029</v>
      </c>
      <c r="I124" s="11">
        <f t="shared" si="72"/>
        <v>1160300.38317868</v>
      </c>
      <c r="J124" s="11">
        <f t="shared" si="72"/>
        <v>1219343.2699664379</v>
      </c>
      <c r="K124" s="11">
        <f t="shared" si="72"/>
        <v>1223230.3657559003</v>
      </c>
      <c r="L124" s="11">
        <f t="shared" si="72"/>
        <v>1263067.7928392845</v>
      </c>
      <c r="M124" s="11">
        <f t="shared" si="72"/>
        <v>1352512.5457224147</v>
      </c>
      <c r="N124" s="11">
        <f t="shared" si="72"/>
        <v>1384908.870870509</v>
      </c>
      <c r="O124" s="11">
        <f t="shared" si="72"/>
        <v>1153619.4185081583</v>
      </c>
      <c r="P124" s="11">
        <f t="shared" si="72"/>
        <v>1200356.2058288115</v>
      </c>
      <c r="Q124" s="11">
        <f t="shared" si="72"/>
        <v>1233033.1538484707</v>
      </c>
      <c r="R124" s="11">
        <f t="shared" si="72"/>
        <v>1298448.4285933401</v>
      </c>
      <c r="S124" s="11">
        <f t="shared" si="72"/>
        <v>1333279.4002170027</v>
      </c>
      <c r="T124" s="11">
        <f t="shared" si="72"/>
        <v>1338304.3784942122</v>
      </c>
      <c r="U124" s="11">
        <f t="shared" si="72"/>
        <v>1357569.0430331479</v>
      </c>
      <c r="V124" s="11">
        <f t="shared" si="72"/>
        <v>1383140.1627669986</v>
      </c>
      <c r="W124" s="11">
        <f t="shared" si="72"/>
        <v>1464982.7476989189</v>
      </c>
      <c r="X124" s="11">
        <f t="shared" si="72"/>
        <v>1504647.5689005419</v>
      </c>
      <c r="Y124" s="11">
        <f t="shared" si="72"/>
        <v>1652213.4102559066</v>
      </c>
      <c r="Z124" s="11">
        <f t="shared" si="72"/>
        <v>1699078.1996017473</v>
      </c>
      <c r="AA124" s="11">
        <f t="shared" si="72"/>
        <v>1701392.4806573037</v>
      </c>
      <c r="AB124" s="11">
        <f t="shared" si="72"/>
        <v>1741420.1344246659</v>
      </c>
      <c r="AC124" s="11">
        <f t="shared" si="72"/>
        <v>1787020.4297196267</v>
      </c>
      <c r="AD124" s="11">
        <f t="shared" si="72"/>
        <v>1827047.209405093</v>
      </c>
      <c r="AE124" s="11">
        <f t="shared" si="72"/>
        <v>1872921.9971389617</v>
      </c>
    </row>
    <row r="127" spans="2:33" x14ac:dyDescent="0.25">
      <c r="B127" s="1" t="s">
        <v>46</v>
      </c>
    </row>
    <row r="128" spans="2:33" x14ac:dyDescent="0.25">
      <c r="B128" s="2" t="str">
        <f t="shared" ref="B128:B137" si="73">B50</f>
        <v>Bundle</v>
      </c>
      <c r="C128" s="3">
        <f t="shared" ref="C128:AE128" si="74">C$24</f>
        <v>2022</v>
      </c>
      <c r="D128" s="3">
        <f t="shared" si="74"/>
        <v>2023</v>
      </c>
      <c r="E128" s="3">
        <f t="shared" si="74"/>
        <v>2024</v>
      </c>
      <c r="F128" s="3">
        <f t="shared" si="74"/>
        <v>2025</v>
      </c>
      <c r="G128" s="3">
        <f t="shared" si="74"/>
        <v>2026</v>
      </c>
      <c r="H128" s="3">
        <f t="shared" si="74"/>
        <v>2027</v>
      </c>
      <c r="I128" s="3">
        <f t="shared" si="74"/>
        <v>2028</v>
      </c>
      <c r="J128" s="3">
        <f t="shared" si="74"/>
        <v>2029</v>
      </c>
      <c r="K128" s="3">
        <f t="shared" si="74"/>
        <v>2030</v>
      </c>
      <c r="L128" s="3">
        <f t="shared" si="74"/>
        <v>2031</v>
      </c>
      <c r="M128" s="3">
        <f t="shared" si="74"/>
        <v>2032</v>
      </c>
      <c r="N128" s="3">
        <f t="shared" si="74"/>
        <v>2033</v>
      </c>
      <c r="O128" s="3">
        <f t="shared" si="74"/>
        <v>2034</v>
      </c>
      <c r="P128" s="3">
        <f t="shared" si="74"/>
        <v>2035</v>
      </c>
      <c r="Q128" s="3">
        <f t="shared" si="74"/>
        <v>2036</v>
      </c>
      <c r="R128" s="3">
        <f t="shared" si="74"/>
        <v>2037</v>
      </c>
      <c r="S128" s="3">
        <f t="shared" si="74"/>
        <v>2038</v>
      </c>
      <c r="T128" s="3">
        <f t="shared" si="74"/>
        <v>2039</v>
      </c>
      <c r="U128" s="3">
        <f t="shared" si="74"/>
        <v>2040</v>
      </c>
      <c r="V128" s="3">
        <f t="shared" si="74"/>
        <v>2041</v>
      </c>
      <c r="W128" s="3">
        <f t="shared" si="74"/>
        <v>2042</v>
      </c>
      <c r="X128" s="3">
        <f t="shared" si="74"/>
        <v>2043</v>
      </c>
      <c r="Y128" s="3">
        <f t="shared" si="74"/>
        <v>2044</v>
      </c>
      <c r="Z128" s="3">
        <f t="shared" si="74"/>
        <v>2045</v>
      </c>
      <c r="AA128" s="3">
        <f t="shared" si="74"/>
        <v>2046</v>
      </c>
      <c r="AB128" s="3">
        <f t="shared" si="74"/>
        <v>2047</v>
      </c>
      <c r="AC128" s="3">
        <f t="shared" si="74"/>
        <v>2048</v>
      </c>
      <c r="AD128" s="3">
        <f t="shared" si="74"/>
        <v>2049</v>
      </c>
      <c r="AE128" s="3">
        <f t="shared" si="74"/>
        <v>2050</v>
      </c>
      <c r="AG128" s="3" t="s">
        <v>48</v>
      </c>
    </row>
    <row r="129" spans="2:33" x14ac:dyDescent="0.25">
      <c r="B129" s="4" t="str">
        <f t="shared" si="73"/>
        <v>Peak_A</v>
      </c>
      <c r="C129" s="10">
        <f>SUMPRODUCT($C103:C103,$C51:C51)/C64</f>
        <v>172888.2604859985</v>
      </c>
      <c r="D129" s="10">
        <f>SUMPRODUCT($C103:D103,$C51:D51)/D64</f>
        <v>170280.98116747118</v>
      </c>
      <c r="E129" s="10">
        <f>SUMPRODUCT($C103:E103,$C51:E51)/E64</f>
        <v>172180.76694282162</v>
      </c>
      <c r="F129" s="10">
        <f>SUMPRODUCT($C103:F103,$C51:F51)/F64</f>
        <v>175083.65057876045</v>
      </c>
      <c r="G129" s="10">
        <f>SUMPRODUCT($C103:G103,$C51:G51)/G64</f>
        <v>175043.61381570509</v>
      </c>
      <c r="H129" s="10">
        <f>SUMPRODUCT($C103:H103,$C51:H51)/H64</f>
        <v>175382.24606520974</v>
      </c>
      <c r="I129" s="10">
        <f>SUMPRODUCT($C103:I103,$C51:I51)/I64</f>
        <v>175010.93568561002</v>
      </c>
      <c r="J129" s="10">
        <f>SUMPRODUCT($C103:J103,$C51:J51)/J64</f>
        <v>176059.30445636829</v>
      </c>
      <c r="K129" s="10">
        <f>SUMPRODUCT($C103:K103,$C51:K51)/K64</f>
        <v>176375.85278353011</v>
      </c>
      <c r="L129" s="10">
        <f>SUMPRODUCT($C103:L103,$C51:L51)/L64</f>
        <v>176284.74291548843</v>
      </c>
      <c r="M129" s="10">
        <f>SUMPRODUCT($C103:M103,$C51:M51)/M64</f>
        <v>177271.8383743038</v>
      </c>
      <c r="N129" s="10">
        <f>SUMPRODUCT($C103:N103,$C51:N51)/N64</f>
        <v>178136.94945649611</v>
      </c>
      <c r="O129" s="10">
        <f>SUMPRODUCT($C103:O103,$C51:O51)/O64</f>
        <v>178784.04930470799</v>
      </c>
      <c r="P129" s="10">
        <f>SUMPRODUCT($C103:P103,$C51:P51)/P64</f>
        <v>179202.59882797603</v>
      </c>
      <c r="Q129" s="10">
        <f>SUMPRODUCT($C103:Q103,$C51:Q51)/Q64</f>
        <v>179451.15224486514</v>
      </c>
      <c r="R129" s="10">
        <f>SUMPRODUCT($C103:R103,$C51:R51)/R64</f>
        <v>179865.01658121686</v>
      </c>
      <c r="S129" s="10">
        <f>SUMPRODUCT($C103:S103,$C51:S51)/S64</f>
        <v>180352.07789732475</v>
      </c>
      <c r="T129" s="10">
        <f>SUMPRODUCT($C103:T103,$C51:T51)/T64</f>
        <v>180928.86999772635</v>
      </c>
      <c r="U129" s="10">
        <f>SUMPRODUCT($C103:U103,$C51:U51)/U64</f>
        <v>181399.47472598255</v>
      </c>
      <c r="V129" s="10">
        <f>SUMPRODUCT($C103:V103,$C51:V51)/V64</f>
        <v>182321.02162185221</v>
      </c>
      <c r="W129" s="10">
        <f>SUMPRODUCT($C103:W103,$C51:W51)/W64</f>
        <v>183312.5308047524</v>
      </c>
      <c r="X129" s="10">
        <f>SUMPRODUCT($C103:X103,$C51:X51)/X64</f>
        <v>184172.90163776794</v>
      </c>
      <c r="Y129" s="10">
        <f>SUMPRODUCT($C103:Y103,$C51:Y51)/Y64</f>
        <v>185066.73568345309</v>
      </c>
      <c r="Z129" s="10">
        <f>SUMPRODUCT($C103:Z103,$C51:Z51)/Z64</f>
        <v>185892.96676211528</v>
      </c>
      <c r="AA129" s="10">
        <f>SUMPRODUCT($C103:AA103,$C51:AA51)/AA64</f>
        <v>186665.30556439757</v>
      </c>
      <c r="AB129" s="10">
        <f>SUMPRODUCT($C103:AB103,$C51:AB51)/AB64</f>
        <v>187387.72567453922</v>
      </c>
      <c r="AC129" s="10">
        <f>SUMPRODUCT($C103:AC103,$C51:AC51)/AC64</f>
        <v>188071.71835228268</v>
      </c>
      <c r="AD129" s="10">
        <f>SUMPRODUCT($C103:AD103,$C51:AD51)/AD64</f>
        <v>188704.51667847458</v>
      </c>
      <c r="AE129" s="10">
        <f>SUMPRODUCT($C103:AE103,$C51:AE51)/AE64</f>
        <v>189297.16489864115</v>
      </c>
      <c r="AG129" s="10">
        <f t="shared" ref="AG129:AG137" si="75">SUMPRODUCT(C77:AE77,C25:AE25)/AE64*1000</f>
        <v>189297.16489864117</v>
      </c>
    </row>
    <row r="130" spans="2:33" x14ac:dyDescent="0.25">
      <c r="B130" s="4" t="str">
        <f t="shared" si="73"/>
        <v>Other_A</v>
      </c>
      <c r="C130" s="10">
        <f>SUMPRODUCT($C104:C104,$C52:C52)/C65</f>
        <v>-4695.3527998990485</v>
      </c>
      <c r="D130" s="10">
        <f>SUMPRODUCT($C104:D104,$C52:D52)/D65</f>
        <v>-4215.0813996016423</v>
      </c>
      <c r="E130" s="10">
        <f>SUMPRODUCT($C104:E104,$C52:E52)/E65</f>
        <v>2649.7727796955965</v>
      </c>
      <c r="F130" s="10">
        <f>SUMPRODUCT($C104:F104,$C52:F52)/F65</f>
        <v>29910.744513115362</v>
      </c>
      <c r="G130" s="10">
        <f>SUMPRODUCT($C104:G104,$C52:G52)/G65</f>
        <v>77884.171012507213</v>
      </c>
      <c r="H130" s="10">
        <f>SUMPRODUCT($C104:H104,$C52:H52)/H65</f>
        <v>112861.03027788077</v>
      </c>
      <c r="I130" s="10">
        <f>SUMPRODUCT($C104:I104,$C52:I52)/I65</f>
        <v>138649.04830144983</v>
      </c>
      <c r="J130" s="10">
        <f>SUMPRODUCT($C104:J104,$C52:J52)/J65</f>
        <v>158403.00518058785</v>
      </c>
      <c r="K130" s="10">
        <f>SUMPRODUCT($C104:K104,$C52:K52)/K65</f>
        <v>171746.01414111676</v>
      </c>
      <c r="L130" s="10">
        <f>SUMPRODUCT($C104:L104,$C52:L52)/L65</f>
        <v>182023.66036285149</v>
      </c>
      <c r="M130" s="10">
        <f>SUMPRODUCT($C104:M104,$C52:M52)/M65</f>
        <v>189101.6475959073</v>
      </c>
      <c r="N130" s="10">
        <f>SUMPRODUCT($C104:N104,$C52:N52)/N65</f>
        <v>195153.55619791249</v>
      </c>
      <c r="O130" s="10">
        <f>SUMPRODUCT($C104:O104,$C52:O52)/O65</f>
        <v>200100.76507414377</v>
      </c>
      <c r="P130" s="10">
        <f>SUMPRODUCT($C104:P104,$C52:P52)/P65</f>
        <v>204902.18633549457</v>
      </c>
      <c r="Q130" s="10">
        <f>SUMPRODUCT($C104:Q104,$C52:Q52)/Q65</f>
        <v>208177.62176781092</v>
      </c>
      <c r="R130" s="10">
        <f>SUMPRODUCT($C104:R104,$C52:R52)/R65</f>
        <v>211024.01171899674</v>
      </c>
      <c r="S130" s="10">
        <f>SUMPRODUCT($C104:S104,$C52:S52)/S65</f>
        <v>213344.02751029321</v>
      </c>
      <c r="T130" s="10">
        <f>SUMPRODUCT($C104:T104,$C52:T52)/T65</f>
        <v>215184.74592271351</v>
      </c>
      <c r="U130" s="10">
        <f>SUMPRODUCT($C104:U104,$C52:U52)/U65</f>
        <v>216971.61727107139</v>
      </c>
      <c r="V130" s="10">
        <f>SUMPRODUCT($C104:V104,$C52:V52)/V65</f>
        <v>218602.48908575534</v>
      </c>
      <c r="W130" s="10">
        <f>SUMPRODUCT($C104:W104,$C52:W52)/W65</f>
        <v>220179.55359587187</v>
      </c>
      <c r="X130" s="10">
        <f>SUMPRODUCT($C104:X104,$C52:X52)/X65</f>
        <v>221747.54749129494</v>
      </c>
      <c r="Y130" s="10">
        <f>SUMPRODUCT($C104:Y104,$C52:Y52)/Y65</f>
        <v>225299.27173755784</v>
      </c>
      <c r="Z130" s="10">
        <f>SUMPRODUCT($C104:Z104,$C52:Z52)/Z65</f>
        <v>229225.71050563181</v>
      </c>
      <c r="AA130" s="10">
        <f>SUMPRODUCT($C104:AA104,$C52:AA52)/AA65</f>
        <v>231276.42225210319</v>
      </c>
      <c r="AB130" s="10">
        <f>SUMPRODUCT($C104:AB104,$C52:AB52)/AB65</f>
        <v>233199.25185139556</v>
      </c>
      <c r="AC130" s="10">
        <f>SUMPRODUCT($C104:AC104,$C52:AC52)/AC65</f>
        <v>235019.11928768372</v>
      </c>
      <c r="AD130" s="10">
        <f>SUMPRODUCT($C104:AD104,$C52:AD52)/AD65</f>
        <v>236709.93961193584</v>
      </c>
      <c r="AE130" s="10">
        <f>SUMPRODUCT($C104:AE104,$C52:AE52)/AE65</f>
        <v>238295.62136420194</v>
      </c>
      <c r="AG130" s="10">
        <f t="shared" si="75"/>
        <v>238295.62136420191</v>
      </c>
    </row>
    <row r="131" spans="2:33" x14ac:dyDescent="0.25">
      <c r="B131" s="4" t="str">
        <f t="shared" si="73"/>
        <v>Peak_B</v>
      </c>
      <c r="C131" s="10">
        <f>SUMPRODUCT($C105:C105,$C53:C53)/C66</f>
        <v>192310.70674945461</v>
      </c>
      <c r="D131" s="10">
        <f>SUMPRODUCT($C105:D105,$C53:D53)/D66</f>
        <v>181157.56361274628</v>
      </c>
      <c r="E131" s="10">
        <f>SUMPRODUCT($C105:E105,$C53:E53)/E66</f>
        <v>179968.82833114333</v>
      </c>
      <c r="F131" s="10">
        <f>SUMPRODUCT($C105:F105,$C53:F53)/F66</f>
        <v>142478.19616948947</v>
      </c>
      <c r="G131" s="10">
        <f>SUMPRODUCT($C105:G105,$C53:G53)/G66</f>
        <v>126019.12480566709</v>
      </c>
      <c r="H131" s="10">
        <f>SUMPRODUCT($C105:H105,$C53:H53)/H66</f>
        <v>126545.45171655068</v>
      </c>
      <c r="I131" s="10">
        <f>SUMPRODUCT($C105:I105,$C53:I53)/I66</f>
        <v>128800.89665456412</v>
      </c>
      <c r="J131" s="10">
        <f>SUMPRODUCT($C105:J105,$C53:J53)/J66</f>
        <v>131635.27781776577</v>
      </c>
      <c r="K131" s="10">
        <f>SUMPRODUCT($C105:K105,$C53:K53)/K66</f>
        <v>131554.86961379088</v>
      </c>
      <c r="L131" s="10">
        <f>SUMPRODUCT($C105:L105,$C53:L53)/L66</f>
        <v>133472.78233709041</v>
      </c>
      <c r="M131" s="10">
        <f>SUMPRODUCT($C105:M105,$C53:M53)/M66</f>
        <v>136964.06141332959</v>
      </c>
      <c r="N131" s="10">
        <f>SUMPRODUCT($C105:N105,$C53:N53)/N66</f>
        <v>143132.03106634496</v>
      </c>
      <c r="O131" s="10">
        <f>SUMPRODUCT($C105:O105,$C53:O53)/O66</f>
        <v>148393.26687450265</v>
      </c>
      <c r="P131" s="10">
        <f>SUMPRODUCT($C105:P105,$C53:P53)/P66</f>
        <v>150679.48488082582</v>
      </c>
      <c r="Q131" s="10">
        <f>SUMPRODUCT($C105:Q105,$C53:Q53)/Q66</f>
        <v>151706.73701532636</v>
      </c>
      <c r="R131" s="10">
        <f>SUMPRODUCT($C105:R105,$C53:R53)/R66</f>
        <v>153168.39115011404</v>
      </c>
      <c r="S131" s="10">
        <f>SUMPRODUCT($C105:S105,$C53:S53)/S66</f>
        <v>154860.47057637625</v>
      </c>
      <c r="T131" s="10">
        <f>SUMPRODUCT($C105:T105,$C53:T53)/T66</f>
        <v>158665.21656467763</v>
      </c>
      <c r="U131" s="10">
        <f>SUMPRODUCT($C105:U105,$C53:U53)/U66</f>
        <v>162071.20824699823</v>
      </c>
      <c r="V131" s="10">
        <f>SUMPRODUCT($C105:V105,$C53:V53)/V66</f>
        <v>164351.94749350916</v>
      </c>
      <c r="W131" s="10">
        <f>SUMPRODUCT($C105:W105,$C53:W53)/W66</f>
        <v>166026.56501859339</v>
      </c>
      <c r="X131" s="10">
        <f>SUMPRODUCT($C105:X105,$C53:X53)/X66</f>
        <v>166601.19984564022</v>
      </c>
      <c r="Y131" s="10">
        <f>SUMPRODUCT($C105:Y105,$C53:Y53)/Y66</f>
        <v>167121.87869017033</v>
      </c>
      <c r="Z131" s="10">
        <f>SUMPRODUCT($C105:Z105,$C53:Z53)/Z66</f>
        <v>167608.82404334433</v>
      </c>
      <c r="AA131" s="10">
        <f>SUMPRODUCT($C105:AA105,$C53:AA53)/AA66</f>
        <v>168067.89072400535</v>
      </c>
      <c r="AB131" s="10">
        <f>SUMPRODUCT($C105:AB105,$C53:AB53)/AB66</f>
        <v>168503.54135924677</v>
      </c>
      <c r="AC131" s="10">
        <f>SUMPRODUCT($C105:AC105,$C53:AC53)/AC66</f>
        <v>168924.88123737858</v>
      </c>
      <c r="AD131" s="10">
        <f>SUMPRODUCT($C105:AD105,$C53:AD53)/AD66</f>
        <v>169317.04236691285</v>
      </c>
      <c r="AE131" s="10">
        <f>SUMPRODUCT($C105:AE105,$C53:AE53)/AE66</f>
        <v>169689.14412919915</v>
      </c>
      <c r="AG131" s="10">
        <f t="shared" si="75"/>
        <v>169689.14412919921</v>
      </c>
    </row>
    <row r="132" spans="2:33" x14ac:dyDescent="0.25">
      <c r="B132" s="4" t="str">
        <f t="shared" si="73"/>
        <v>Other_B</v>
      </c>
      <c r="C132" s="10">
        <f>SUMPRODUCT($C106:C106,$C54:C54)/C67</f>
        <v>12457.670537655245</v>
      </c>
      <c r="D132" s="10">
        <f>SUMPRODUCT($C106:D106,$C54:D54)/D67</f>
        <v>18247.734047449063</v>
      </c>
      <c r="E132" s="10">
        <f>SUMPRODUCT($C106:E106,$C54:E54)/E67</f>
        <v>23166.728619025766</v>
      </c>
      <c r="F132" s="10">
        <f>SUMPRODUCT($C106:F106,$C54:F54)/F67</f>
        <v>18088.832993532935</v>
      </c>
      <c r="G132" s="10">
        <f>SUMPRODUCT($C106:G106,$C54:G54)/G67</f>
        <v>28935.558265136628</v>
      </c>
      <c r="H132" s="10">
        <f>SUMPRODUCT($C106:H106,$C54:H54)/H67</f>
        <v>46570.140082931168</v>
      </c>
      <c r="I132" s="10">
        <f>SUMPRODUCT($C106:I106,$C54:I54)/I67</f>
        <v>64273.844847548266</v>
      </c>
      <c r="J132" s="10">
        <f>SUMPRODUCT($C106:J106,$C54:J54)/J67</f>
        <v>82942.527815306559</v>
      </c>
      <c r="K132" s="10">
        <f>SUMPRODUCT($C106:K106,$C54:K54)/K67</f>
        <v>101655.50499613873</v>
      </c>
      <c r="L132" s="10">
        <f>SUMPRODUCT($C106:L106,$C54:L54)/L67</f>
        <v>119104.43877313366</v>
      </c>
      <c r="M132" s="10">
        <f>SUMPRODUCT($C106:M106,$C54:M54)/M67</f>
        <v>138032.74550095695</v>
      </c>
      <c r="N132" s="10">
        <f>SUMPRODUCT($C106:N106,$C54:N54)/N67</f>
        <v>157165.0417582423</v>
      </c>
      <c r="O132" s="10">
        <f>SUMPRODUCT($C106:O106,$C54:O54)/O67</f>
        <v>173147.05589015002</v>
      </c>
      <c r="P132" s="10">
        <f>SUMPRODUCT($C106:P106,$C54:P54)/P67</f>
        <v>188346.59342468725</v>
      </c>
      <c r="Q132" s="10">
        <f>SUMPRODUCT($C106:Q106,$C54:Q54)/Q67</f>
        <v>203206.74136258702</v>
      </c>
      <c r="R132" s="10">
        <f>SUMPRODUCT($C106:R106,$C54:R54)/R67</f>
        <v>217712.46299975945</v>
      </c>
      <c r="S132" s="10">
        <f>SUMPRODUCT($C106:S106,$C54:S54)/S67</f>
        <v>225541.65504720653</v>
      </c>
      <c r="T132" s="10">
        <f>SUMPRODUCT($C106:T106,$C54:T54)/T67</f>
        <v>232951.46903117935</v>
      </c>
      <c r="U132" s="10">
        <f>SUMPRODUCT($C106:U106,$C54:U54)/U67</f>
        <v>239663.62242776397</v>
      </c>
      <c r="V132" s="10">
        <f>SUMPRODUCT($C106:V106,$C54:V54)/V67</f>
        <v>238179.00531166847</v>
      </c>
      <c r="W132" s="10">
        <f>SUMPRODUCT($C106:W106,$C54:W54)/W67</f>
        <v>234903.60725052416</v>
      </c>
      <c r="X132" s="10">
        <f>SUMPRODUCT($C106:X106,$C54:X54)/X67</f>
        <v>232414.29235536305</v>
      </c>
      <c r="Y132" s="10">
        <f>SUMPRODUCT($C106:Y106,$C54:Y54)/Y67</f>
        <v>234350.37078624175</v>
      </c>
      <c r="Z132" s="10">
        <f>SUMPRODUCT($C106:Z106,$C54:Z54)/Z67</f>
        <v>236270.97790388268</v>
      </c>
      <c r="AA132" s="10">
        <f>SUMPRODUCT($C106:AA106,$C54:AA54)/AA67</f>
        <v>238175.20304569617</v>
      </c>
      <c r="AB132" s="10">
        <f>SUMPRODUCT($C106:AB106,$C54:AB54)/AB67</f>
        <v>240062.56018688594</v>
      </c>
      <c r="AC132" s="10">
        <f>SUMPRODUCT($C106:AC106,$C54:AC54)/AC67</f>
        <v>241933.12390345157</v>
      </c>
      <c r="AD132" s="10">
        <f>SUMPRODUCT($C106:AD106,$C54:AD54)/AD67</f>
        <v>243783.29336244267</v>
      </c>
      <c r="AE132" s="10">
        <f>SUMPRODUCT($C106:AE106,$C54:AE54)/AE67</f>
        <v>245613.17224165439</v>
      </c>
      <c r="AG132" s="10">
        <f t="shared" si="75"/>
        <v>245613.17224165442</v>
      </c>
    </row>
    <row r="133" spans="2:33" x14ac:dyDescent="0.25">
      <c r="B133" s="4" t="str">
        <f t="shared" si="73"/>
        <v>Peak_C</v>
      </c>
      <c r="C133" s="10">
        <f>SUMPRODUCT($C107:C107,$C55:C55)/C68</f>
        <v>821729.39028691268</v>
      </c>
      <c r="D133" s="10">
        <f>SUMPRODUCT($C107:D107,$C55:D55)/D68</f>
        <v>798956.41303337796</v>
      </c>
      <c r="E133" s="10">
        <f>SUMPRODUCT($C107:E107,$C55:E55)/E68</f>
        <v>798795.28523397946</v>
      </c>
      <c r="F133" s="10">
        <f>SUMPRODUCT($C107:F107,$C55:F55)/F68</f>
        <v>803002.61159062525</v>
      </c>
      <c r="G133" s="10">
        <f>SUMPRODUCT($C107:G107,$C55:G55)/G68</f>
        <v>803927.71788972139</v>
      </c>
      <c r="H133" s="10">
        <f>SUMPRODUCT($C107:H107,$C55:H55)/H68</f>
        <v>810247.53614800726</v>
      </c>
      <c r="I133" s="10">
        <f>SUMPRODUCT($C107:I107,$C55:I55)/I68</f>
        <v>816075.77190142381</v>
      </c>
      <c r="J133" s="10">
        <f>SUMPRODUCT($C107:J107,$C55:J55)/J68</f>
        <v>820981.30924698024</v>
      </c>
      <c r="K133" s="10">
        <f>SUMPRODUCT($C107:K107,$C55:K55)/K68</f>
        <v>825271.71618505346</v>
      </c>
      <c r="L133" s="10">
        <f>SUMPRODUCT($C107:L107,$C55:L55)/L68</f>
        <v>829029.93805084797</v>
      </c>
      <c r="M133" s="10">
        <f>SUMPRODUCT($C107:M107,$C55:M55)/M68</f>
        <v>832533.37781057379</v>
      </c>
      <c r="N133" s="10">
        <f>SUMPRODUCT($C107:N107,$C55:N55)/N68</f>
        <v>835417.2255101545</v>
      </c>
      <c r="O133" s="10">
        <f>SUMPRODUCT($C107:O107,$C55:O55)/O68</f>
        <v>837171.66041373229</v>
      </c>
      <c r="P133" s="10">
        <f>SUMPRODUCT($C107:P107,$C55:P55)/P68</f>
        <v>838985.0089096626</v>
      </c>
      <c r="Q133" s="10">
        <f>SUMPRODUCT($C107:Q107,$C55:Q55)/Q68</f>
        <v>841022.4044111144</v>
      </c>
      <c r="R133" s="10">
        <f>SUMPRODUCT($C107:R107,$C55:R55)/R68</f>
        <v>842897.97745158803</v>
      </c>
      <c r="S133" s="10">
        <f>SUMPRODUCT($C107:S107,$C55:S55)/S68</f>
        <v>844533.44620061514</v>
      </c>
      <c r="T133" s="10">
        <f>SUMPRODUCT($C107:T107,$C55:T55)/T68</f>
        <v>846183.93060670234</v>
      </c>
      <c r="U133" s="10">
        <f>SUMPRODUCT($C107:U107,$C55:U55)/U68</f>
        <v>847464.16333005019</v>
      </c>
      <c r="V133" s="10">
        <f>SUMPRODUCT($C107:V107,$C55:V55)/V68</f>
        <v>850593.69942249788</v>
      </c>
      <c r="W133" s="10">
        <f>SUMPRODUCT($C107:W107,$C55:W55)/W68</f>
        <v>853667.52829458448</v>
      </c>
      <c r="X133" s="10">
        <f>SUMPRODUCT($C107:X107,$C55:X55)/X68</f>
        <v>856472.03055120236</v>
      </c>
      <c r="Y133" s="10">
        <f>SUMPRODUCT($C107:Y107,$C55:Y55)/Y68</f>
        <v>859063.86561583029</v>
      </c>
      <c r="Z133" s="10">
        <f>SUMPRODUCT($C107:Z107,$C55:Z55)/Z68</f>
        <v>861419.05347598612</v>
      </c>
      <c r="AA133" s="10">
        <f>SUMPRODUCT($C107:AA107,$C55:AA55)/AA68</f>
        <v>863598.88421315223</v>
      </c>
      <c r="AB133" s="10">
        <f>SUMPRODUCT($C107:AB107,$C55:AB55)/AB68</f>
        <v>865632.81221116288</v>
      </c>
      <c r="AC133" s="10">
        <f>SUMPRODUCT($C107:AC107,$C55:AC55)/AC68</f>
        <v>867592.11647626106</v>
      </c>
      <c r="AD133" s="10">
        <f>SUMPRODUCT($C107:AD107,$C55:AD55)/AD68</f>
        <v>869364.68375447998</v>
      </c>
      <c r="AE133" s="10">
        <f>SUMPRODUCT($C107:AE107,$C55:AE55)/AE68</f>
        <v>871021.41097741609</v>
      </c>
      <c r="AG133" s="10">
        <f t="shared" si="75"/>
        <v>871021.41097741597</v>
      </c>
    </row>
    <row r="134" spans="2:33" x14ac:dyDescent="0.25">
      <c r="B134" s="4" t="str">
        <f t="shared" si="73"/>
        <v>Other_C</v>
      </c>
      <c r="C134" s="10">
        <f>SUMPRODUCT($C108:C108,$C56:C56)/C69</f>
        <v>1043152.5497571194</v>
      </c>
      <c r="D134" s="10">
        <f>SUMPRODUCT($C108:D108,$C56:D56)/D69</f>
        <v>1043380.7206199792</v>
      </c>
      <c r="E134" s="10">
        <f>SUMPRODUCT($C108:E108,$C56:E56)/E69</f>
        <v>1050454.2155150946</v>
      </c>
      <c r="F134" s="10">
        <f>SUMPRODUCT($C108:F108,$C56:F56)/F69</f>
        <v>1059243.7153123685</v>
      </c>
      <c r="G134" s="10">
        <f>SUMPRODUCT($C108:G108,$C56:G56)/G69</f>
        <v>1064126.3946803221</v>
      </c>
      <c r="H134" s="10">
        <f>SUMPRODUCT($C108:H108,$C56:H56)/H69</f>
        <v>1069781.5532244532</v>
      </c>
      <c r="I134" s="10">
        <f>SUMPRODUCT($C108:I108,$C56:I56)/I69</f>
        <v>1075165.742138047</v>
      </c>
      <c r="J134" s="10">
        <f>SUMPRODUCT($C108:J108,$C56:J56)/J69</f>
        <v>1079553.5820272777</v>
      </c>
      <c r="K134" s="10">
        <f>SUMPRODUCT($C108:K108,$C56:K56)/K69</f>
        <v>1083513.7220651938</v>
      </c>
      <c r="L134" s="10">
        <f>SUMPRODUCT($C108:L108,$C56:L56)/L69</f>
        <v>1089979.4141473596</v>
      </c>
      <c r="M134" s="10">
        <f>SUMPRODUCT($C108:M108,$C56:M56)/M69</f>
        <v>1096758.8534738333</v>
      </c>
      <c r="N134" s="10">
        <f>SUMPRODUCT($C108:N108,$C56:N56)/N69</f>
        <v>1102665.4058994756</v>
      </c>
      <c r="O134" s="10">
        <f>SUMPRODUCT($C108:O108,$C56:O56)/O69</f>
        <v>1106511.0885494098</v>
      </c>
      <c r="P134" s="10">
        <f>SUMPRODUCT($C108:P108,$C56:P56)/P69</f>
        <v>1109646.2717517831</v>
      </c>
      <c r="Q134" s="10">
        <f>SUMPRODUCT($C108:Q108,$C56:Q56)/Q69</f>
        <v>1112417.5996446942</v>
      </c>
      <c r="R134" s="10">
        <f>SUMPRODUCT($C108:R108,$C56:R56)/R69</f>
        <v>1114429.2200731996</v>
      </c>
      <c r="S134" s="10">
        <f>SUMPRODUCT($C108:S108,$C56:S56)/S69</f>
        <v>1116248.7138112136</v>
      </c>
      <c r="T134" s="10">
        <f>SUMPRODUCT($C108:T108,$C56:T56)/T69</f>
        <v>1117636.4277859139</v>
      </c>
      <c r="U134" s="10">
        <f>SUMPRODUCT($C108:U108,$C56:U56)/U69</f>
        <v>1118836.2580007717</v>
      </c>
      <c r="V134" s="10">
        <f>SUMPRODUCT($C108:V108,$C56:V56)/V69</f>
        <v>1121616.8612986789</v>
      </c>
      <c r="W134" s="10">
        <f>SUMPRODUCT($C108:W108,$C56:W56)/W69</f>
        <v>1124376.0717587771</v>
      </c>
      <c r="X134" s="10">
        <f>SUMPRODUCT($C108:X108,$C56:X56)/X69</f>
        <v>1127221.4936342468</v>
      </c>
      <c r="Y134" s="10">
        <f>SUMPRODUCT($C108:Y108,$C56:Y56)/Y69</f>
        <v>1129952.0370596598</v>
      </c>
      <c r="Z134" s="10">
        <f>SUMPRODUCT($C108:Z108,$C56:Z56)/Z69</f>
        <v>1132513.6888513973</v>
      </c>
      <c r="AA134" s="10">
        <f>SUMPRODUCT($C108:AA108,$C56:AA56)/AA69</f>
        <v>1134987.7554583345</v>
      </c>
      <c r="AB134" s="10">
        <f>SUMPRODUCT($C108:AB108,$C56:AB56)/AB69</f>
        <v>1137352.3620055926</v>
      </c>
      <c r="AC134" s="10">
        <f>SUMPRODUCT($C108:AC108,$C56:AC56)/AC69</f>
        <v>1139650.4552690331</v>
      </c>
      <c r="AD134" s="10">
        <f>SUMPRODUCT($C108:AD108,$C56:AD56)/AD69</f>
        <v>1141795.6094718601</v>
      </c>
      <c r="AE134" s="10">
        <f>SUMPRODUCT($C108:AE108,$C56:AE56)/AE69</f>
        <v>1143831.7953275801</v>
      </c>
      <c r="AG134" s="10">
        <f t="shared" si="75"/>
        <v>1143831.7953275803</v>
      </c>
    </row>
    <row r="135" spans="2:33" x14ac:dyDescent="0.25">
      <c r="B135" s="4" t="str">
        <f t="shared" si="73"/>
        <v>Peak_D</v>
      </c>
      <c r="C135" s="10">
        <f>SUMPRODUCT($C109:C109,$C57:C57)/C70</f>
        <v>2092633.237797047</v>
      </c>
      <c r="D135" s="10">
        <f>SUMPRODUCT($C109:D109,$C57:D57)/D70</f>
        <v>2112358.6781969238</v>
      </c>
      <c r="E135" s="10">
        <f>SUMPRODUCT($C109:E109,$C57:E57)/E70</f>
        <v>2146491.542415984</v>
      </c>
      <c r="F135" s="10">
        <f>SUMPRODUCT($C109:F109,$C57:F57)/F70</f>
        <v>2174633.8015339854</v>
      </c>
      <c r="G135" s="10">
        <f>SUMPRODUCT($C109:G109,$C57:G57)/G70</f>
        <v>2203324.5781709915</v>
      </c>
      <c r="H135" s="10">
        <f>SUMPRODUCT($C109:H109,$C57:H57)/H70</f>
        <v>2243002.3189997212</v>
      </c>
      <c r="I135" s="10">
        <f>SUMPRODUCT($C109:I109,$C57:I57)/I70</f>
        <v>2278468.7455472262</v>
      </c>
      <c r="J135" s="10">
        <f>SUMPRODUCT($C109:J109,$C57:J57)/J70</f>
        <v>2310032.7070135185</v>
      </c>
      <c r="K135" s="10">
        <f>SUMPRODUCT($C109:K109,$C57:K57)/K70</f>
        <v>2340645.599918684</v>
      </c>
      <c r="L135" s="10">
        <f>SUMPRODUCT($C109:L109,$C57:L57)/L70</f>
        <v>2365829.960209874</v>
      </c>
      <c r="M135" s="10">
        <f>SUMPRODUCT($C109:M109,$C57:M57)/M70</f>
        <v>2403506.6836673999</v>
      </c>
      <c r="N135" s="10">
        <f>SUMPRODUCT($C109:N109,$C57:N57)/N70</f>
        <v>2447908.0766452788</v>
      </c>
      <c r="O135" s="10">
        <f>SUMPRODUCT($C109:O109,$C57:O57)/O70</f>
        <v>2432931.5509380745</v>
      </c>
      <c r="P135" s="10">
        <f>SUMPRODUCT($C109:P109,$C57:P57)/P70</f>
        <v>2411936.5204034215</v>
      </c>
      <c r="Q135" s="10">
        <f>SUMPRODUCT($C109:Q109,$C57:Q57)/Q70</f>
        <v>2393157.3317934335</v>
      </c>
      <c r="R135" s="10">
        <f>SUMPRODUCT($C109:R109,$C57:R57)/R70</f>
        <v>2375813.0375886699</v>
      </c>
      <c r="S135" s="10">
        <f>SUMPRODUCT($C109:S109,$C57:S57)/S70</f>
        <v>2358798.9349831734</v>
      </c>
      <c r="T135" s="10">
        <f>SUMPRODUCT($C109:T109,$C57:T57)/T70</f>
        <v>2342509.8961948319</v>
      </c>
      <c r="U135" s="10">
        <f>SUMPRODUCT($C109:U109,$C57:U57)/U70</f>
        <v>2327908.9479305092</v>
      </c>
      <c r="V135" s="10">
        <f>SUMPRODUCT($C109:V109,$C57:V57)/V70</f>
        <v>2318447.4749478162</v>
      </c>
      <c r="W135" s="10">
        <f>SUMPRODUCT($C109:W109,$C57:W57)/W70</f>
        <v>2309900.6092096171</v>
      </c>
      <c r="X135" s="10">
        <f>SUMPRODUCT($C109:X109,$C57:X57)/X70</f>
        <v>2302573.9334001043</v>
      </c>
      <c r="Y135" s="10">
        <f>SUMPRODUCT($C109:Y109,$C57:Y57)/Y70</f>
        <v>2295493.2330709859</v>
      </c>
      <c r="Z135" s="10">
        <f>SUMPRODUCT($C109:Z109,$C57:Z57)/Z70</f>
        <v>2288635.2611625446</v>
      </c>
      <c r="AA135" s="10">
        <f>SUMPRODUCT($C109:AA109,$C57:AA57)/AA70</f>
        <v>2282063.3047595141</v>
      </c>
      <c r="AB135" s="10">
        <f>SUMPRODUCT($C109:AB109,$C57:AB57)/AB70</f>
        <v>2275763.962583852</v>
      </c>
      <c r="AC135" s="10">
        <f>SUMPRODUCT($C109:AC109,$C57:AC57)/AC70</f>
        <v>2269784.3285022108</v>
      </c>
      <c r="AD135" s="10">
        <f>SUMPRODUCT($C109:AD109,$C57:AD57)/AD70</f>
        <v>2264003.1227131356</v>
      </c>
      <c r="AE135" s="10">
        <f>SUMPRODUCT($C109:AE109,$C57:AE57)/AE70</f>
        <v>2258469.1099666352</v>
      </c>
      <c r="AG135" s="10">
        <f t="shared" si="75"/>
        <v>2258469.1099666352</v>
      </c>
    </row>
    <row r="136" spans="2:33" x14ac:dyDescent="0.25">
      <c r="B136" s="4" t="str">
        <f t="shared" si="73"/>
        <v>Other_D</v>
      </c>
      <c r="C136" s="10">
        <f>SUMPRODUCT($C110:C110,$C58:C58)/C71</f>
        <v>6738207.3263807623</v>
      </c>
      <c r="D136" s="10">
        <f>SUMPRODUCT($C110:D110,$C58:D58)/D71</f>
        <v>6356512.6013603834</v>
      </c>
      <c r="E136" s="10">
        <f>SUMPRODUCT($C110:E110,$C58:E58)/E71</f>
        <v>6041972.1864348184</v>
      </c>
      <c r="F136" s="10">
        <f>SUMPRODUCT($C110:F110,$C58:F58)/F71</f>
        <v>5901790.7947906144</v>
      </c>
      <c r="G136" s="10">
        <f>SUMPRODUCT($C110:G110,$C58:G58)/G71</f>
        <v>5865117.2813032558</v>
      </c>
      <c r="H136" s="10">
        <f>SUMPRODUCT($C110:H110,$C58:H58)/H71</f>
        <v>6022939.4925181251</v>
      </c>
      <c r="I136" s="10">
        <f>SUMPRODUCT($C110:I110,$C58:I58)/I71</f>
        <v>6178680.7113385051</v>
      </c>
      <c r="J136" s="10">
        <f>SUMPRODUCT($C110:J110,$C58:J58)/J71</f>
        <v>6308374.9490035744</v>
      </c>
      <c r="K136" s="10">
        <f>SUMPRODUCT($C110:K110,$C58:K58)/K71</f>
        <v>6467263.6525922492</v>
      </c>
      <c r="L136" s="10">
        <f>SUMPRODUCT($C110:L110,$C58:L58)/L71</f>
        <v>6611248.6538283434</v>
      </c>
      <c r="M136" s="10">
        <f>SUMPRODUCT($C110:M110,$C58:M58)/M71</f>
        <v>6740324.4299384421</v>
      </c>
      <c r="N136" s="10">
        <f>SUMPRODUCT($C110:N110,$C58:N58)/N71</f>
        <v>6857363.9017376918</v>
      </c>
      <c r="O136" s="10">
        <f>SUMPRODUCT($C110:O110,$C58:O58)/O71</f>
        <v>6971230.1069128104</v>
      </c>
      <c r="P136" s="10">
        <f>SUMPRODUCT($C110:P110,$C58:P58)/P71</f>
        <v>7064869.1093246816</v>
      </c>
      <c r="Q136" s="10">
        <f>SUMPRODUCT($C110:Q110,$C58:Q58)/Q71</f>
        <v>7163033.4076278759</v>
      </c>
      <c r="R136" s="10">
        <f>SUMPRODUCT($C110:R110,$C58:R58)/R71</f>
        <v>7295856.2618026007</v>
      </c>
      <c r="S136" s="10">
        <f>SUMPRODUCT($C110:S110,$C58:S58)/S71</f>
        <v>7423819.2657633033</v>
      </c>
      <c r="T136" s="10">
        <f>SUMPRODUCT($C110:T110,$C58:T58)/T71</f>
        <v>7526206.3030354893</v>
      </c>
      <c r="U136" s="10">
        <f>SUMPRODUCT($C110:U110,$C58:U58)/U71</f>
        <v>7628152.0977856405</v>
      </c>
      <c r="V136" s="10">
        <f>SUMPRODUCT($C110:V110,$C58:V58)/V71</f>
        <v>7690544.4608400818</v>
      </c>
      <c r="W136" s="10">
        <f>SUMPRODUCT($C110:W110,$C58:W58)/W71</f>
        <v>7752944.4427898107</v>
      </c>
      <c r="X136" s="10">
        <f>SUMPRODUCT($C110:X110,$C58:X58)/X71</f>
        <v>7802648.2427386669</v>
      </c>
      <c r="Y136" s="10">
        <f>SUMPRODUCT($C110:Y110,$C58:Y58)/Y71</f>
        <v>7845634.3240570426</v>
      </c>
      <c r="Z136" s="10">
        <f>SUMPRODUCT($C110:Z110,$C58:Z58)/Z71</f>
        <v>7885406.8426203569</v>
      </c>
      <c r="AA136" s="10">
        <f>SUMPRODUCT($C110:AA110,$C58:AA58)/AA71</f>
        <v>7922329.3006925415</v>
      </c>
      <c r="AB136" s="10">
        <f>SUMPRODUCT($C110:AB110,$C58:AB58)/AB71</f>
        <v>7956976.2400173517</v>
      </c>
      <c r="AC136" s="10">
        <f>SUMPRODUCT($C110:AC110,$C58:AC58)/AC71</f>
        <v>7990092.3503768146</v>
      </c>
      <c r="AD136" s="10">
        <f>SUMPRODUCT($C110:AD110,$C58:AD58)/AD71</f>
        <v>8020685.3098511426</v>
      </c>
      <c r="AE136" s="10">
        <f>SUMPRODUCT($C110:AE110,$C58:AE58)/AE71</f>
        <v>8049480.538648678</v>
      </c>
      <c r="AG136" s="10">
        <f>SUMPRODUCT(C84:AE84,C32:AE32)/AE71*1000</f>
        <v>8049480.5386486761</v>
      </c>
    </row>
    <row r="137" spans="2:33" x14ac:dyDescent="0.25">
      <c r="B137" s="6" t="str">
        <f t="shared" si="73"/>
        <v>Total</v>
      </c>
      <c r="C137" s="11">
        <f>SUMPRODUCT($C111:C111,$C59:C59)/C72</f>
        <v>723443.98747115245</v>
      </c>
      <c r="D137" s="11">
        <f>SUMPRODUCT($C111:D111,$C59:D59)/D72</f>
        <v>734892.89829909289</v>
      </c>
      <c r="E137" s="11">
        <f>SUMPRODUCT($C111:E111,$C59:E59)/E72</f>
        <v>741568.44572131545</v>
      </c>
      <c r="F137" s="11">
        <f>SUMPRODUCT($C111:F111,$C59:F59)/F72</f>
        <v>745509.0220503005</v>
      </c>
      <c r="G137" s="11">
        <f>SUMPRODUCT($C111:G111,$C59:G59)/G72</f>
        <v>783011.31605423905</v>
      </c>
      <c r="H137" s="11">
        <f>SUMPRODUCT($C111:H111,$C59:H59)/H72</f>
        <v>824591.77291256888</v>
      </c>
      <c r="I137" s="11">
        <f>SUMPRODUCT($C111:I111,$C59:I59)/I72</f>
        <v>855512.83937522478</v>
      </c>
      <c r="J137" s="11">
        <f>SUMPRODUCT($C111:J111,$C59:J59)/J72</f>
        <v>883005.16090107616</v>
      </c>
      <c r="K137" s="11">
        <f>SUMPRODUCT($C111:K111,$C59:K59)/K72</f>
        <v>901908.89268597355</v>
      </c>
      <c r="L137" s="11">
        <f>SUMPRODUCT($C111:L111,$C59:L59)/L72</f>
        <v>917957.30693014595</v>
      </c>
      <c r="M137" s="11">
        <f>SUMPRODUCT($C111:M111,$C59:M59)/M72</f>
        <v>934889.06234071462</v>
      </c>
      <c r="N137" s="11">
        <f>SUMPRODUCT($C111:N111,$C59:N59)/N72</f>
        <v>949146.90441828605</v>
      </c>
      <c r="O137" s="11">
        <f>SUMPRODUCT($C111:O111,$C59:O59)/O72</f>
        <v>945576.53404511081</v>
      </c>
      <c r="P137" s="11">
        <f>SUMPRODUCT($C111:P111,$C59:P59)/P72</f>
        <v>943709.04771888175</v>
      </c>
      <c r="Q137" s="11">
        <f>SUMPRODUCT($C111:Q111,$C59:Q59)/Q72</f>
        <v>942404.33339892037</v>
      </c>
      <c r="R137" s="11">
        <f>SUMPRODUCT($C111:R111,$C59:R59)/R72</f>
        <v>942857.24649082415</v>
      </c>
      <c r="S137" s="11">
        <f>SUMPRODUCT($C111:S111,$C59:S59)/S72</f>
        <v>943550.5717717947</v>
      </c>
      <c r="T137" s="11">
        <f>SUMPRODUCT($C111:T111,$C59:T59)/T72</f>
        <v>943365.89643564622</v>
      </c>
      <c r="U137" s="11">
        <f>SUMPRODUCT($C111:U111,$C59:U59)/U72</f>
        <v>942914.11633239489</v>
      </c>
      <c r="V137" s="11">
        <f>SUMPRODUCT($C111:V111,$C59:V59)/V72</f>
        <v>942481.73425449547</v>
      </c>
      <c r="W137" s="11">
        <f>SUMPRODUCT($C111:W111,$C59:W59)/W72</f>
        <v>943316.76255516359</v>
      </c>
      <c r="X137" s="11">
        <f>SUMPRODUCT($C111:X111,$C59:X59)/X72</f>
        <v>944251.1266126422</v>
      </c>
      <c r="Y137" s="11">
        <f>SUMPRODUCT($C111:Y111,$C59:Y59)/Y72</f>
        <v>947139.83808028558</v>
      </c>
      <c r="Z137" s="11">
        <f>SUMPRODUCT($C111:Z111,$C59:Z59)/Z72</f>
        <v>950070.94696888654</v>
      </c>
      <c r="AA137" s="11">
        <f>SUMPRODUCT($C111:AA111,$C59:AA59)/AA72</f>
        <v>952288.35756915878</v>
      </c>
      <c r="AB137" s="11">
        <f>SUMPRODUCT($C111:AB111,$C59:AB59)/AB72</f>
        <v>954441.09310642176</v>
      </c>
      <c r="AC137" s="11">
        <f>SUMPRODUCT($C111:AC111,$C59:AC59)/AC72</f>
        <v>956594.00476647727</v>
      </c>
      <c r="AD137" s="11">
        <f>SUMPRODUCT($C111:AD111,$C59:AD59)/AD72</f>
        <v>958659.2888066835</v>
      </c>
      <c r="AE137" s="11">
        <f>SUMPRODUCT($C111:AE111,$C59:AE59)/AE72</f>
        <v>960700.76391059614</v>
      </c>
      <c r="AG137" s="11">
        <f t="shared" si="75"/>
        <v>960700.76391059614</v>
      </c>
    </row>
    <row r="140" spans="2:33" x14ac:dyDescent="0.25">
      <c r="B140" s="1" t="s">
        <v>47</v>
      </c>
    </row>
    <row r="141" spans="2:33" x14ac:dyDescent="0.25">
      <c r="B141" s="2" t="str">
        <f t="shared" ref="B141:B150" si="76">B50</f>
        <v>Bundle</v>
      </c>
      <c r="C141" s="3">
        <f t="shared" ref="C141:AE141" si="77">C$24</f>
        <v>2022</v>
      </c>
      <c r="D141" s="3">
        <f t="shared" si="77"/>
        <v>2023</v>
      </c>
      <c r="E141" s="3">
        <f t="shared" si="77"/>
        <v>2024</v>
      </c>
      <c r="F141" s="3">
        <f t="shared" si="77"/>
        <v>2025</v>
      </c>
      <c r="G141" s="3">
        <f t="shared" si="77"/>
        <v>2026</v>
      </c>
      <c r="H141" s="3">
        <f t="shared" si="77"/>
        <v>2027</v>
      </c>
      <c r="I141" s="3">
        <f t="shared" si="77"/>
        <v>2028</v>
      </c>
      <c r="J141" s="3">
        <f t="shared" si="77"/>
        <v>2029</v>
      </c>
      <c r="K141" s="3">
        <f t="shared" si="77"/>
        <v>2030</v>
      </c>
      <c r="L141" s="3">
        <f t="shared" si="77"/>
        <v>2031</v>
      </c>
      <c r="M141" s="3">
        <f t="shared" si="77"/>
        <v>2032</v>
      </c>
      <c r="N141" s="3">
        <f t="shared" si="77"/>
        <v>2033</v>
      </c>
      <c r="O141" s="3">
        <f t="shared" si="77"/>
        <v>2034</v>
      </c>
      <c r="P141" s="3">
        <f t="shared" si="77"/>
        <v>2035</v>
      </c>
      <c r="Q141" s="3">
        <f t="shared" si="77"/>
        <v>2036</v>
      </c>
      <c r="R141" s="3">
        <f t="shared" si="77"/>
        <v>2037</v>
      </c>
      <c r="S141" s="3">
        <f t="shared" si="77"/>
        <v>2038</v>
      </c>
      <c r="T141" s="3">
        <f t="shared" si="77"/>
        <v>2039</v>
      </c>
      <c r="U141" s="3">
        <f t="shared" si="77"/>
        <v>2040</v>
      </c>
      <c r="V141" s="3">
        <f t="shared" si="77"/>
        <v>2041</v>
      </c>
      <c r="W141" s="3">
        <f t="shared" si="77"/>
        <v>2042</v>
      </c>
      <c r="X141" s="3">
        <f t="shared" si="77"/>
        <v>2043</v>
      </c>
      <c r="Y141" s="3">
        <f t="shared" si="77"/>
        <v>2044</v>
      </c>
      <c r="Z141" s="3">
        <f t="shared" si="77"/>
        <v>2045</v>
      </c>
      <c r="AA141" s="3">
        <f t="shared" si="77"/>
        <v>2046</v>
      </c>
      <c r="AB141" s="3">
        <f t="shared" si="77"/>
        <v>2047</v>
      </c>
      <c r="AC141" s="3">
        <f t="shared" si="77"/>
        <v>2048</v>
      </c>
      <c r="AD141" s="3">
        <f t="shared" si="77"/>
        <v>2049</v>
      </c>
      <c r="AE141" s="3">
        <f t="shared" si="77"/>
        <v>2050</v>
      </c>
    </row>
    <row r="142" spans="2:33" x14ac:dyDescent="0.25">
      <c r="B142" s="4" t="str">
        <f t="shared" si="76"/>
        <v>Peak_A</v>
      </c>
      <c r="C142" s="10">
        <f t="shared" ref="C142:C150" si="78">C129*(1+$C$153)^(C$89-$C$89)</f>
        <v>172888.2604859985</v>
      </c>
      <c r="D142" s="10">
        <f t="shared" ref="D142:AE142" si="79">D129*(1+$C$153)^(D$89-$C$89)</f>
        <v>173856.88177198806</v>
      </c>
      <c r="E142" s="10">
        <f t="shared" si="79"/>
        <v>179488.29087264187</v>
      </c>
      <c r="F142" s="10">
        <f t="shared" si="79"/>
        <v>186347.17768462602</v>
      </c>
      <c r="G142" s="10">
        <f t="shared" si="79"/>
        <v>190216.96113666781</v>
      </c>
      <c r="H142" s="10">
        <f t="shared" si="79"/>
        <v>194587.23101586409</v>
      </c>
      <c r="I142" s="10">
        <f t="shared" si="79"/>
        <v>198252.94129517552</v>
      </c>
      <c r="J142" s="10">
        <f t="shared" si="79"/>
        <v>203628.78802525048</v>
      </c>
      <c r="K142" s="10">
        <f t="shared" si="79"/>
        <v>208278.7983082236</v>
      </c>
      <c r="L142" s="10">
        <f t="shared" si="79"/>
        <v>212542.80382261812</v>
      </c>
      <c r="M142" s="10">
        <f t="shared" si="79"/>
        <v>218221.31544424631</v>
      </c>
      <c r="N142" s="10">
        <f t="shared" si="79"/>
        <v>223891.2772148868</v>
      </c>
      <c r="O142" s="10">
        <f t="shared" si="79"/>
        <v>229423.38038911604</v>
      </c>
      <c r="P142" s="10">
        <f t="shared" si="79"/>
        <v>234789.65124028947</v>
      </c>
      <c r="Q142" s="10">
        <f t="shared" si="79"/>
        <v>240052.72509462788</v>
      </c>
      <c r="R142" s="10">
        <f t="shared" si="79"/>
        <v>245659.08696048896</v>
      </c>
      <c r="S142" s="10">
        <f t="shared" si="79"/>
        <v>251497.12439939275</v>
      </c>
      <c r="T142" s="10">
        <f t="shared" si="79"/>
        <v>257599.7790984106</v>
      </c>
      <c r="U142" s="10">
        <f t="shared" si="79"/>
        <v>263693.47454365878</v>
      </c>
      <c r="V142" s="10">
        <f t="shared" si="79"/>
        <v>270598.78693207173</v>
      </c>
      <c r="W142" s="10">
        <f t="shared" si="79"/>
        <v>277783.85143116885</v>
      </c>
      <c r="X142" s="10">
        <f t="shared" si="79"/>
        <v>284948.46006298688</v>
      </c>
      <c r="Y142" s="10">
        <f t="shared" si="79"/>
        <v>292344.34040660248</v>
      </c>
      <c r="Z142" s="10">
        <f t="shared" si="79"/>
        <v>299816.15248805803</v>
      </c>
      <c r="AA142" s="10">
        <f t="shared" si="79"/>
        <v>307384.11173194717</v>
      </c>
      <c r="AB142" s="10">
        <f t="shared" si="79"/>
        <v>315053.77836468932</v>
      </c>
      <c r="AC142" s="10">
        <f t="shared" si="79"/>
        <v>322844.05004401604</v>
      </c>
      <c r="AD142" s="10">
        <f t="shared" si="79"/>
        <v>330732.84867059853</v>
      </c>
      <c r="AE142" s="10">
        <f t="shared" si="79"/>
        <v>338738.75580596103</v>
      </c>
    </row>
    <row r="143" spans="2:33" x14ac:dyDescent="0.25">
      <c r="B143" s="4" t="str">
        <f t="shared" si="76"/>
        <v>Other_A</v>
      </c>
      <c r="C143" s="10">
        <f t="shared" si="78"/>
        <v>-4695.3527998990485</v>
      </c>
      <c r="D143" s="10">
        <f t="shared" ref="D143:AE143" si="80">D130*(1+$C$153)^(D$89-$C$89)</f>
        <v>-4303.5981089932766</v>
      </c>
      <c r="E143" s="10">
        <f t="shared" si="80"/>
        <v>2762.2317862386567</v>
      </c>
      <c r="F143" s="10">
        <f t="shared" si="80"/>
        <v>31834.970335837406</v>
      </c>
      <c r="G143" s="10">
        <f t="shared" si="80"/>
        <v>84635.423182279323</v>
      </c>
      <c r="H143" s="10">
        <f t="shared" si="80"/>
        <v>125219.71786816366</v>
      </c>
      <c r="I143" s="10">
        <f t="shared" si="80"/>
        <v>157062.08029718802</v>
      </c>
      <c r="J143" s="10">
        <f t="shared" si="80"/>
        <v>183207.65303531141</v>
      </c>
      <c r="K143" s="10">
        <f t="shared" si="80"/>
        <v>202811.51231876147</v>
      </c>
      <c r="L143" s="10">
        <f t="shared" si="80"/>
        <v>219462.09578740175</v>
      </c>
      <c r="M143" s="10">
        <f t="shared" si="80"/>
        <v>232783.78940213466</v>
      </c>
      <c r="N143" s="10">
        <f t="shared" si="80"/>
        <v>245278.58528782311</v>
      </c>
      <c r="O143" s="10">
        <f t="shared" si="80"/>
        <v>256777.90675563092</v>
      </c>
      <c r="P143" s="10">
        <f t="shared" si="80"/>
        <v>268461.02223252523</v>
      </c>
      <c r="Q143" s="10">
        <f t="shared" si="80"/>
        <v>278480.27044647571</v>
      </c>
      <c r="R143" s="10">
        <f t="shared" si="80"/>
        <v>288215.94677484303</v>
      </c>
      <c r="S143" s="10">
        <f t="shared" si="80"/>
        <v>297503.69417517853</v>
      </c>
      <c r="T143" s="10">
        <f t="shared" si="80"/>
        <v>306372.01799654856</v>
      </c>
      <c r="U143" s="10">
        <f t="shared" si="80"/>
        <v>315403.33687289758</v>
      </c>
      <c r="V143" s="10">
        <f t="shared" si="80"/>
        <v>324447.32834826846</v>
      </c>
      <c r="W143" s="10">
        <f t="shared" si="80"/>
        <v>333650.53734052263</v>
      </c>
      <c r="X143" s="10">
        <f t="shared" si="80"/>
        <v>343083.16597337578</v>
      </c>
      <c r="Y143" s="10">
        <f t="shared" si="80"/>
        <v>355898.46412411355</v>
      </c>
      <c r="Z143" s="10">
        <f t="shared" si="80"/>
        <v>369705.0607788036</v>
      </c>
      <c r="AA143" s="10">
        <f t="shared" si="80"/>
        <v>380845.79993886407</v>
      </c>
      <c r="AB143" s="10">
        <f t="shared" si="80"/>
        <v>392076.40278001153</v>
      </c>
      <c r="AC143" s="10">
        <f t="shared" si="80"/>
        <v>403433.99301797588</v>
      </c>
      <c r="AD143" s="10">
        <f t="shared" si="80"/>
        <v>414869.52201516187</v>
      </c>
      <c r="AE143" s="10">
        <f t="shared" si="80"/>
        <v>426419.28809731262</v>
      </c>
    </row>
    <row r="144" spans="2:33" x14ac:dyDescent="0.25">
      <c r="B144" s="4" t="str">
        <f t="shared" si="76"/>
        <v>Peak_B</v>
      </c>
      <c r="C144" s="10">
        <f t="shared" si="78"/>
        <v>192310.70674945461</v>
      </c>
      <c r="D144" s="10">
        <f t="shared" ref="D144:AE144" si="81">D131*(1+$C$153)^(D$89-$C$89)</f>
        <v>184961.87244861393</v>
      </c>
      <c r="E144" s="10">
        <f t="shared" si="81"/>
        <v>187606.88537434535</v>
      </c>
      <c r="F144" s="10">
        <f t="shared" si="81"/>
        <v>151644.14067227422</v>
      </c>
      <c r="G144" s="10">
        <f t="shared" si="81"/>
        <v>136942.87065436356</v>
      </c>
      <c r="H144" s="10">
        <f t="shared" si="81"/>
        <v>140402.63253339624</v>
      </c>
      <c r="I144" s="10">
        <f t="shared" si="81"/>
        <v>145906.0629736571</v>
      </c>
      <c r="J144" s="10">
        <f t="shared" si="81"/>
        <v>152248.31295435247</v>
      </c>
      <c r="K144" s="10">
        <f t="shared" si="81"/>
        <v>155350.57504943223</v>
      </c>
      <c r="L144" s="10">
        <f t="shared" si="81"/>
        <v>160925.32412479544</v>
      </c>
      <c r="M144" s="10">
        <f t="shared" si="81"/>
        <v>168602.51421940333</v>
      </c>
      <c r="N144" s="10">
        <f t="shared" si="81"/>
        <v>179895.37456197978</v>
      </c>
      <c r="O144" s="10">
        <f t="shared" si="81"/>
        <v>190424.62146781746</v>
      </c>
      <c r="P144" s="10">
        <f t="shared" si="81"/>
        <v>197418.92101797223</v>
      </c>
      <c r="Q144" s="10">
        <f t="shared" si="81"/>
        <v>202938.87879889726</v>
      </c>
      <c r="R144" s="10">
        <f t="shared" si="81"/>
        <v>209196.91797962133</v>
      </c>
      <c r="S144" s="10">
        <f t="shared" si="81"/>
        <v>215949.62191269058</v>
      </c>
      <c r="T144" s="10">
        <f t="shared" si="81"/>
        <v>225901.6194495442</v>
      </c>
      <c r="U144" s="10">
        <f t="shared" si="81"/>
        <v>235596.71322476244</v>
      </c>
      <c r="V144" s="10">
        <f t="shared" si="81"/>
        <v>243929.2914555319</v>
      </c>
      <c r="W144" s="10">
        <f t="shared" si="81"/>
        <v>251589.44927706264</v>
      </c>
      <c r="X144" s="10">
        <f t="shared" si="81"/>
        <v>257761.89069351112</v>
      </c>
      <c r="Y144" s="10">
        <f t="shared" si="81"/>
        <v>263997.39106414909</v>
      </c>
      <c r="Z144" s="10">
        <f t="shared" si="81"/>
        <v>270326.70263437129</v>
      </c>
      <c r="AA144" s="10">
        <f t="shared" si="81"/>
        <v>276759.51427962445</v>
      </c>
      <c r="AB144" s="10">
        <f t="shared" si="81"/>
        <v>283303.9206915063</v>
      </c>
      <c r="AC144" s="10">
        <f t="shared" si="81"/>
        <v>289976.5753707104</v>
      </c>
      <c r="AD144" s="10">
        <f t="shared" si="81"/>
        <v>296753.40440262627</v>
      </c>
      <c r="AE144" s="10">
        <f t="shared" si="81"/>
        <v>303651.0852493805</v>
      </c>
    </row>
    <row r="145" spans="2:31" x14ac:dyDescent="0.25">
      <c r="B145" s="4" t="str">
        <f t="shared" si="76"/>
        <v>Other_B</v>
      </c>
      <c r="C145" s="10">
        <f t="shared" si="78"/>
        <v>12457.670537655245</v>
      </c>
      <c r="D145" s="10">
        <f t="shared" ref="D145:AE145" si="82">D132*(1+$C$153)^(D$89-$C$89)</f>
        <v>18630.93646244549</v>
      </c>
      <c r="E145" s="10">
        <f t="shared" si="82"/>
        <v>24149.947748345832</v>
      </c>
      <c r="F145" s="10">
        <f t="shared" si="82"/>
        <v>19252.5285188583</v>
      </c>
      <c r="G145" s="10">
        <f t="shared" si="82"/>
        <v>31443.786162814322</v>
      </c>
      <c r="H145" s="10">
        <f t="shared" si="82"/>
        <v>51669.737445311941</v>
      </c>
      <c r="I145" s="10">
        <f t="shared" si="82"/>
        <v>72809.614664690554</v>
      </c>
      <c r="J145" s="10">
        <f t="shared" si="82"/>
        <v>95930.666470212716</v>
      </c>
      <c r="K145" s="10">
        <f t="shared" si="82"/>
        <v>120042.99958224491</v>
      </c>
      <c r="L145" s="10">
        <f t="shared" si="82"/>
        <v>143601.71473657925</v>
      </c>
      <c r="M145" s="10">
        <f t="shared" si="82"/>
        <v>169918.06241665257</v>
      </c>
      <c r="N145" s="10">
        <f t="shared" si="82"/>
        <v>197532.75241404833</v>
      </c>
      <c r="O145" s="10">
        <f t="shared" si="82"/>
        <v>222189.74802969379</v>
      </c>
      <c r="P145" s="10">
        <f t="shared" si="82"/>
        <v>246770.03163848797</v>
      </c>
      <c r="Q145" s="10">
        <f t="shared" si="82"/>
        <v>271830.69827897445</v>
      </c>
      <c r="R145" s="10">
        <f t="shared" si="82"/>
        <v>297351.01298195042</v>
      </c>
      <c r="S145" s="10">
        <f t="shared" si="82"/>
        <v>314513.02551082848</v>
      </c>
      <c r="T145" s="10">
        <f t="shared" si="82"/>
        <v>331667.61591909645</v>
      </c>
      <c r="U145" s="10">
        <f t="shared" si="82"/>
        <v>348389.8363827212</v>
      </c>
      <c r="V145" s="10">
        <f t="shared" si="82"/>
        <v>353502.57110615127</v>
      </c>
      <c r="W145" s="10">
        <f t="shared" si="82"/>
        <v>355962.72906529286</v>
      </c>
      <c r="X145" s="10">
        <f t="shared" si="82"/>
        <v>359586.53045247286</v>
      </c>
      <c r="Y145" s="10">
        <f t="shared" si="82"/>
        <v>370196.21229355357</v>
      </c>
      <c r="Z145" s="10">
        <f t="shared" si="82"/>
        <v>381067.97031424713</v>
      </c>
      <c r="AA145" s="10">
        <f t="shared" si="82"/>
        <v>392206.10923608596</v>
      </c>
      <c r="AB145" s="10">
        <f t="shared" si="82"/>
        <v>403615.63895673782</v>
      </c>
      <c r="AC145" s="10">
        <f t="shared" si="82"/>
        <v>415302.57842642319</v>
      </c>
      <c r="AD145" s="10">
        <f t="shared" si="82"/>
        <v>427266.63087475515</v>
      </c>
      <c r="AE145" s="10">
        <f t="shared" si="82"/>
        <v>439513.7160096498</v>
      </c>
    </row>
    <row r="146" spans="2:31" x14ac:dyDescent="0.25">
      <c r="B146" s="4" t="str">
        <f t="shared" si="76"/>
        <v>Peak_C</v>
      </c>
      <c r="C146" s="10">
        <f t="shared" si="78"/>
        <v>821729.39028691268</v>
      </c>
      <c r="D146" s="10">
        <f t="shared" ref="D146:AE146" si="83">D133*(1+$C$153)^(D$89-$C$89)</f>
        <v>815734.49770707882</v>
      </c>
      <c r="E146" s="10">
        <f t="shared" si="83"/>
        <v>832696.95593459462</v>
      </c>
      <c r="F146" s="10">
        <f t="shared" si="83"/>
        <v>854661.58518315468</v>
      </c>
      <c r="G146" s="10">
        <f t="shared" si="83"/>
        <v>873614.77598104172</v>
      </c>
      <c r="H146" s="10">
        <f t="shared" si="83"/>
        <v>898972.54730017099</v>
      </c>
      <c r="I146" s="10">
        <f t="shared" si="83"/>
        <v>924453.21468269185</v>
      </c>
      <c r="J146" s="10">
        <f t="shared" si="83"/>
        <v>949540.43757895241</v>
      </c>
      <c r="K146" s="10">
        <f t="shared" si="83"/>
        <v>974547.24449014256</v>
      </c>
      <c r="L146" s="10">
        <f t="shared" si="83"/>
        <v>999543.94561922841</v>
      </c>
      <c r="M146" s="10">
        <f t="shared" si="83"/>
        <v>1024847.0965448046</v>
      </c>
      <c r="N146" s="10">
        <f t="shared" si="83"/>
        <v>1049993.4471622037</v>
      </c>
      <c r="O146" s="10">
        <f t="shared" si="83"/>
        <v>1074294.6758675401</v>
      </c>
      <c r="P146" s="10">
        <f t="shared" si="83"/>
        <v>1099230.6971330524</v>
      </c>
      <c r="Q146" s="10">
        <f t="shared" si="83"/>
        <v>1125039.9761659994</v>
      </c>
      <c r="R146" s="10">
        <f t="shared" si="83"/>
        <v>1151227.4675609353</v>
      </c>
      <c r="S146" s="10">
        <f t="shared" si="83"/>
        <v>1177683.8706537273</v>
      </c>
      <c r="T146" s="10">
        <f t="shared" si="83"/>
        <v>1204765.1300958798</v>
      </c>
      <c r="U146" s="10">
        <f t="shared" si="83"/>
        <v>1231926.2231453811</v>
      </c>
      <c r="V146" s="10">
        <f t="shared" si="83"/>
        <v>1262441.4957106845</v>
      </c>
      <c r="W146" s="10">
        <f t="shared" si="83"/>
        <v>1293610.7139558853</v>
      </c>
      <c r="X146" s="10">
        <f t="shared" si="83"/>
        <v>1325115.6061632994</v>
      </c>
      <c r="Y146" s="10">
        <f t="shared" si="83"/>
        <v>1357037.2775698169</v>
      </c>
      <c r="Z146" s="10">
        <f t="shared" si="83"/>
        <v>1389333.6084284249</v>
      </c>
      <c r="AA146" s="10">
        <f t="shared" si="83"/>
        <v>1422099.1689587478</v>
      </c>
      <c r="AB146" s="10">
        <f t="shared" si="83"/>
        <v>1455382.881572769</v>
      </c>
      <c r="AC146" s="10">
        <f t="shared" si="83"/>
        <v>1489309.2652282675</v>
      </c>
      <c r="AD146" s="10">
        <f t="shared" si="83"/>
        <v>1523691.4486876787</v>
      </c>
      <c r="AE146" s="10">
        <f t="shared" si="83"/>
        <v>1558653.6079017662</v>
      </c>
    </row>
    <row r="147" spans="2:31" x14ac:dyDescent="0.25">
      <c r="B147" s="4" t="str">
        <f t="shared" si="76"/>
        <v>Other_C</v>
      </c>
      <c r="C147" s="10">
        <f t="shared" si="78"/>
        <v>1043152.5497571194</v>
      </c>
      <c r="D147" s="10">
        <f t="shared" ref="D147:AE147" si="84">D134*(1+$C$153)^(D$89-$C$89)</f>
        <v>1065291.7157529986</v>
      </c>
      <c r="E147" s="10">
        <f t="shared" si="84"/>
        <v>1095036.5428757705</v>
      </c>
      <c r="F147" s="10">
        <f t="shared" si="84"/>
        <v>1127387.2584684531</v>
      </c>
      <c r="G147" s="10">
        <f t="shared" si="84"/>
        <v>1156368.3167243227</v>
      </c>
      <c r="H147" s="10">
        <f t="shared" si="84"/>
        <v>1186926.4700624112</v>
      </c>
      <c r="I147" s="10">
        <f t="shared" si="84"/>
        <v>1217951.1521587982</v>
      </c>
      <c r="J147" s="10">
        <f t="shared" si="84"/>
        <v>1248603.0669910493</v>
      </c>
      <c r="K147" s="10">
        <f t="shared" si="84"/>
        <v>1279500.1833906504</v>
      </c>
      <c r="L147" s="10">
        <f t="shared" si="84"/>
        <v>1314165.2360855564</v>
      </c>
      <c r="M147" s="10">
        <f t="shared" si="84"/>
        <v>1350108.1837084168</v>
      </c>
      <c r="N147" s="10">
        <f t="shared" si="84"/>
        <v>1385884.1010848032</v>
      </c>
      <c r="O147" s="10">
        <f t="shared" si="84"/>
        <v>1419922.6125613942</v>
      </c>
      <c r="P147" s="10">
        <f t="shared" si="84"/>
        <v>1453848.6765740793</v>
      </c>
      <c r="Q147" s="10">
        <f t="shared" si="84"/>
        <v>1488086.7182928592</v>
      </c>
      <c r="R147" s="10">
        <f t="shared" si="84"/>
        <v>1522084.0043769886</v>
      </c>
      <c r="S147" s="10">
        <f t="shared" si="84"/>
        <v>1556585.0136634617</v>
      </c>
      <c r="T147" s="10">
        <f t="shared" si="84"/>
        <v>1591249.0743661092</v>
      </c>
      <c r="U147" s="10">
        <f t="shared" si="84"/>
        <v>1626409.4521955675</v>
      </c>
      <c r="V147" s="10">
        <f t="shared" si="84"/>
        <v>1664690.9904853401</v>
      </c>
      <c r="W147" s="10">
        <f t="shared" si="84"/>
        <v>1703830.6890371297</v>
      </c>
      <c r="X147" s="10">
        <f t="shared" si="84"/>
        <v>1744013.5106993981</v>
      </c>
      <c r="Y147" s="10">
        <f t="shared" si="84"/>
        <v>1784951.1515150073</v>
      </c>
      <c r="Z147" s="10">
        <f t="shared" si="84"/>
        <v>1826566.6676136055</v>
      </c>
      <c r="AA147" s="10">
        <f t="shared" si="84"/>
        <v>1868998.6443026375</v>
      </c>
      <c r="AB147" s="10">
        <f t="shared" si="84"/>
        <v>1912223.213617628</v>
      </c>
      <c r="AC147" s="10">
        <f t="shared" si="84"/>
        <v>1956324.8096897909</v>
      </c>
      <c r="AD147" s="10">
        <f t="shared" si="84"/>
        <v>2001167.3338144666</v>
      </c>
      <c r="AE147" s="10">
        <f t="shared" si="84"/>
        <v>2046835.510759118</v>
      </c>
    </row>
    <row r="148" spans="2:31" x14ac:dyDescent="0.25">
      <c r="B148" s="4" t="str">
        <f t="shared" si="76"/>
        <v>Peak_D</v>
      </c>
      <c r="C148" s="10">
        <f t="shared" si="78"/>
        <v>2092633.237797047</v>
      </c>
      <c r="D148" s="10">
        <f t="shared" ref="D148:AE148" si="85">D135*(1+$C$153)^(D$89-$C$89)</f>
        <v>2156718.210439059</v>
      </c>
      <c r="E148" s="10">
        <f t="shared" si="85"/>
        <v>2237590.7899676603</v>
      </c>
      <c r="F148" s="10">
        <f t="shared" si="85"/>
        <v>2314532.9108336912</v>
      </c>
      <c r="G148" s="10">
        <f t="shared" si="85"/>
        <v>2394315.888031635</v>
      </c>
      <c r="H148" s="10">
        <f t="shared" si="85"/>
        <v>2488619.1174335596</v>
      </c>
      <c r="I148" s="10">
        <f t="shared" si="85"/>
        <v>2581056.5990306158</v>
      </c>
      <c r="J148" s="10">
        <f t="shared" si="85"/>
        <v>2671765.4138206881</v>
      </c>
      <c r="K148" s="10">
        <f t="shared" si="85"/>
        <v>2764022.6545910584</v>
      </c>
      <c r="L148" s="10">
        <f t="shared" si="85"/>
        <v>2852431.3834216674</v>
      </c>
      <c r="M148" s="10">
        <f t="shared" si="85"/>
        <v>2958712.4215493309</v>
      </c>
      <c r="N148" s="10">
        <f t="shared" si="85"/>
        <v>3076651.2363488902</v>
      </c>
      <c r="O148" s="10">
        <f t="shared" si="85"/>
        <v>3122042.3904832616</v>
      </c>
      <c r="P148" s="10">
        <f t="shared" si="85"/>
        <v>3160097.7783968924</v>
      </c>
      <c r="Q148" s="10">
        <f t="shared" si="85"/>
        <v>3201338.8149957708</v>
      </c>
      <c r="R148" s="10">
        <f t="shared" si="85"/>
        <v>3244878.1463810648</v>
      </c>
      <c r="S148" s="10">
        <f t="shared" si="85"/>
        <v>3289294.784406906</v>
      </c>
      <c r="T148" s="10">
        <f t="shared" si="85"/>
        <v>3335178.2487958525</v>
      </c>
      <c r="U148" s="10">
        <f t="shared" si="85"/>
        <v>3383992.1522834734</v>
      </c>
      <c r="V148" s="10">
        <f t="shared" si="85"/>
        <v>3441013.3768766141</v>
      </c>
      <c r="W148" s="10">
        <f t="shared" si="85"/>
        <v>3500323.1084779487</v>
      </c>
      <c r="X148" s="10">
        <f t="shared" si="85"/>
        <v>3562494.2142356201</v>
      </c>
      <c r="Y148" s="10">
        <f t="shared" si="85"/>
        <v>3626121.4239915828</v>
      </c>
      <c r="Z148" s="10">
        <f t="shared" si="85"/>
        <v>3691209.1425617961</v>
      </c>
      <c r="AA148" s="10">
        <f t="shared" si="85"/>
        <v>3757902.4111021818</v>
      </c>
      <c r="AB148" s="10">
        <f t="shared" si="85"/>
        <v>3826227.3182370919</v>
      </c>
      <c r="AC148" s="10">
        <f t="shared" si="85"/>
        <v>3896313.4476577034</v>
      </c>
      <c r="AD148" s="10">
        <f t="shared" si="85"/>
        <v>3968003.6034848066</v>
      </c>
      <c r="AE148" s="10">
        <f t="shared" si="85"/>
        <v>4041428.8124490865</v>
      </c>
    </row>
    <row r="149" spans="2:31" x14ac:dyDescent="0.25">
      <c r="B149" s="4" t="str">
        <f t="shared" si="76"/>
        <v>Other_D</v>
      </c>
      <c r="C149" s="10">
        <f t="shared" si="78"/>
        <v>6738207.3263807623</v>
      </c>
      <c r="D149" s="10">
        <f t="shared" ref="D149:AE149" si="86">D136*(1+$C$153)^(D$89-$C$89)</f>
        <v>6489999.3659889512</v>
      </c>
      <c r="E149" s="10">
        <f t="shared" si="86"/>
        <v>6298399.5279992968</v>
      </c>
      <c r="F149" s="10">
        <f t="shared" si="86"/>
        <v>6281466.3405684801</v>
      </c>
      <c r="G149" s="10">
        <f t="shared" si="86"/>
        <v>6373524.641317497</v>
      </c>
      <c r="H149" s="10">
        <f t="shared" si="86"/>
        <v>6682472.9681557016</v>
      </c>
      <c r="I149" s="10">
        <f t="shared" si="86"/>
        <v>6999229.0455901194</v>
      </c>
      <c r="J149" s="10">
        <f t="shared" si="86"/>
        <v>7296216.1769348327</v>
      </c>
      <c r="K149" s="10">
        <f t="shared" si="86"/>
        <v>7637065.2821594644</v>
      </c>
      <c r="L149" s="10">
        <f t="shared" si="86"/>
        <v>7971043.3382588932</v>
      </c>
      <c r="M149" s="10">
        <f t="shared" si="86"/>
        <v>8297327.2975058528</v>
      </c>
      <c r="N149" s="10">
        <f t="shared" si="86"/>
        <v>8618672.1338363159</v>
      </c>
      <c r="O149" s="10">
        <f t="shared" si="86"/>
        <v>8945782.2597611286</v>
      </c>
      <c r="P149" s="10">
        <f t="shared" si="86"/>
        <v>9256328.6753946394</v>
      </c>
      <c r="Q149" s="10">
        <f t="shared" si="86"/>
        <v>9582026.4619902</v>
      </c>
      <c r="R149" s="10">
        <f t="shared" si="86"/>
        <v>9964658.0637880452</v>
      </c>
      <c r="S149" s="10">
        <f t="shared" si="86"/>
        <v>10352357.561764345</v>
      </c>
      <c r="T149" s="10">
        <f t="shared" si="86"/>
        <v>10715531.916688425</v>
      </c>
      <c r="U149" s="10">
        <f t="shared" si="86"/>
        <v>11088752.787465934</v>
      </c>
      <c r="V149" s="10">
        <f t="shared" si="86"/>
        <v>11414218.631720655</v>
      </c>
      <c r="W149" s="10">
        <f t="shared" si="86"/>
        <v>11748475.446797974</v>
      </c>
      <c r="X149" s="10">
        <f t="shared" si="86"/>
        <v>12072094.110535618</v>
      </c>
      <c r="Y149" s="10">
        <f t="shared" si="86"/>
        <v>12393511.902976364</v>
      </c>
      <c r="Z149" s="10">
        <f t="shared" si="86"/>
        <v>12717922.477308357</v>
      </c>
      <c r="AA149" s="10">
        <f t="shared" si="86"/>
        <v>13045799.526475141</v>
      </c>
      <c r="AB149" s="10">
        <f t="shared" si="86"/>
        <v>13378012.992854955</v>
      </c>
      <c r="AC149" s="10">
        <f t="shared" si="86"/>
        <v>13715798.405103758</v>
      </c>
      <c r="AD149" s="10">
        <f t="shared" si="86"/>
        <v>14057448.90217608</v>
      </c>
      <c r="AE149" s="10">
        <f t="shared" si="86"/>
        <v>14404183.094903411</v>
      </c>
    </row>
    <row r="150" spans="2:31" x14ac:dyDescent="0.25">
      <c r="B150" s="6" t="str">
        <f t="shared" si="76"/>
        <v>Total</v>
      </c>
      <c r="C150" s="11">
        <f t="shared" si="78"/>
        <v>723443.98747115245</v>
      </c>
      <c r="D150" s="11">
        <f t="shared" ref="D150:AE150" si="87">D137*(1+$C$153)^(D$89-$C$89)</f>
        <v>750325.64916337375</v>
      </c>
      <c r="E150" s="11">
        <f t="shared" si="87"/>
        <v>773041.35212617356</v>
      </c>
      <c r="F150" s="11">
        <f t="shared" si="87"/>
        <v>793469.30303469498</v>
      </c>
      <c r="G150" s="11">
        <f t="shared" si="87"/>
        <v>850885.27269708994</v>
      </c>
      <c r="H150" s="11">
        <f t="shared" si="87"/>
        <v>914887.52943590097</v>
      </c>
      <c r="I150" s="11">
        <f t="shared" si="87"/>
        <v>969127.64940934535</v>
      </c>
      <c r="J150" s="11">
        <f t="shared" si="87"/>
        <v>1021276.7299605428</v>
      </c>
      <c r="K150" s="11">
        <f t="shared" si="87"/>
        <v>1065046.5887906193</v>
      </c>
      <c r="L150" s="11">
        <f t="shared" si="87"/>
        <v>1106761.8023978798</v>
      </c>
      <c r="M150" s="11">
        <f t="shared" si="87"/>
        <v>1150846.760824257</v>
      </c>
      <c r="N150" s="11">
        <f t="shared" si="87"/>
        <v>1192934.4997942913</v>
      </c>
      <c r="O150" s="11">
        <f t="shared" si="87"/>
        <v>1213404.4714890607</v>
      </c>
      <c r="P150" s="11">
        <f t="shared" si="87"/>
        <v>1236439.2014142557</v>
      </c>
      <c r="Q150" s="11">
        <f t="shared" si="87"/>
        <v>1260659.1016183924</v>
      </c>
      <c r="R150" s="11">
        <f t="shared" si="87"/>
        <v>1287751.530061597</v>
      </c>
      <c r="S150" s="11">
        <f t="shared" si="87"/>
        <v>1315761.1395035067</v>
      </c>
      <c r="T150" s="11">
        <f t="shared" si="87"/>
        <v>1343129.1895751648</v>
      </c>
      <c r="U150" s="11">
        <f t="shared" si="87"/>
        <v>1370678.1671090429</v>
      </c>
      <c r="V150" s="11">
        <f t="shared" si="87"/>
        <v>1398820.6720553739</v>
      </c>
      <c r="W150" s="11">
        <f t="shared" si="87"/>
        <v>1429461.2718060918</v>
      </c>
      <c r="X150" s="11">
        <f t="shared" si="87"/>
        <v>1460925.5870345517</v>
      </c>
      <c r="Y150" s="11">
        <f t="shared" si="87"/>
        <v>1496168.2347388717</v>
      </c>
      <c r="Z150" s="11">
        <f t="shared" si="87"/>
        <v>1532315.1858424623</v>
      </c>
      <c r="AA150" s="11">
        <f t="shared" si="87"/>
        <v>1568145.2427327801</v>
      </c>
      <c r="AB150" s="11">
        <f t="shared" si="87"/>
        <v>1604695.6732479262</v>
      </c>
      <c r="AC150" s="11">
        <f t="shared" si="87"/>
        <v>1642089.9721251787</v>
      </c>
      <c r="AD150" s="11">
        <f t="shared" si="87"/>
        <v>1680193.5802723228</v>
      </c>
      <c r="AE150" s="11">
        <f t="shared" si="87"/>
        <v>1719130.7732641469</v>
      </c>
    </row>
    <row r="153" spans="2:31" x14ac:dyDescent="0.25">
      <c r="B153" s="12" t="s">
        <v>14</v>
      </c>
      <c r="C153" s="13">
        <v>2.1000000000000001E-2</v>
      </c>
    </row>
    <row r="154" spans="2:31" x14ac:dyDescent="0.25">
      <c r="B154" s="14" t="s">
        <v>15</v>
      </c>
      <c r="C154" s="15"/>
      <c r="D154" s="16" t="s">
        <v>16</v>
      </c>
    </row>
    <row r="155" spans="2:31" x14ac:dyDescent="0.25">
      <c r="B155" s="17" t="s">
        <v>17</v>
      </c>
      <c r="C155" s="18"/>
      <c r="D155" s="16" t="s">
        <v>18</v>
      </c>
    </row>
  </sheetData>
  <conditionalFormatting sqref="C77:AE8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3:AE11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9:AE13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8D9E4-2A84-40C6-8A2D-B53BF425B4C3}">
  <dimension ref="B1:L18"/>
  <sheetViews>
    <sheetView zoomScale="85" zoomScaleNormal="85" workbookViewId="0"/>
  </sheetViews>
  <sheetFormatPr defaultRowHeight="15" x14ac:dyDescent="0.25"/>
  <cols>
    <col min="1" max="1" width="3.28515625" customWidth="1"/>
    <col min="2" max="2" width="7.85546875" customWidth="1"/>
    <col min="3" max="3" width="18.5703125" customWidth="1"/>
    <col min="4" max="7" width="12.7109375" customWidth="1"/>
    <col min="8" max="8" width="3.28515625" customWidth="1"/>
    <col min="9" max="12" width="12.7109375" customWidth="1"/>
  </cols>
  <sheetData>
    <row r="1" spans="2:12" ht="15.75" thickBot="1" x14ac:dyDescent="0.3"/>
    <row r="2" spans="2:12" ht="16.5" thickTop="1" thickBot="1" x14ac:dyDescent="0.3">
      <c r="B2" s="1" t="s">
        <v>19</v>
      </c>
      <c r="C2" s="19" t="s">
        <v>20</v>
      </c>
    </row>
    <row r="3" spans="2:12" ht="15.75" thickTop="1" x14ac:dyDescent="0.25"/>
    <row r="4" spans="2:12" x14ac:dyDescent="0.25">
      <c r="D4" s="20" t="s">
        <v>1</v>
      </c>
      <c r="E4" s="20" t="s">
        <v>3</v>
      </c>
      <c r="F4" s="20" t="s">
        <v>4</v>
      </c>
      <c r="G4" s="20" t="s">
        <v>6</v>
      </c>
      <c r="I4" s="20" t="s">
        <v>2</v>
      </c>
      <c r="J4" s="20" t="s">
        <v>5</v>
      </c>
      <c r="K4" s="20" t="s">
        <v>7</v>
      </c>
      <c r="L4" s="20" t="s">
        <v>8</v>
      </c>
    </row>
    <row r="5" spans="2:12" x14ac:dyDescent="0.25">
      <c r="C5" s="21"/>
      <c r="D5" s="22" t="s">
        <v>21</v>
      </c>
      <c r="E5" s="22"/>
      <c r="F5" s="22"/>
      <c r="G5" s="22"/>
      <c r="H5" s="23" t="s">
        <v>22</v>
      </c>
      <c r="I5" s="22" t="s">
        <v>23</v>
      </c>
      <c r="J5" s="22"/>
      <c r="K5" s="22"/>
      <c r="L5" s="22"/>
    </row>
    <row r="6" spans="2:12" x14ac:dyDescent="0.25">
      <c r="C6" s="24" t="s">
        <v>24</v>
      </c>
      <c r="D6" s="25" t="s">
        <v>25</v>
      </c>
      <c r="E6" s="25" t="s">
        <v>26</v>
      </c>
      <c r="F6" s="25" t="s">
        <v>27</v>
      </c>
      <c r="G6" s="25" t="s">
        <v>28</v>
      </c>
      <c r="H6" s="23"/>
      <c r="I6" s="25" t="s">
        <v>25</v>
      </c>
      <c r="J6" s="25" t="s">
        <v>26</v>
      </c>
      <c r="K6" s="25" t="s">
        <v>27</v>
      </c>
      <c r="L6" s="25" t="s">
        <v>28</v>
      </c>
    </row>
    <row r="7" spans="2:12" x14ac:dyDescent="0.25">
      <c r="B7" s="20" t="s">
        <v>29</v>
      </c>
      <c r="C7" s="26" t="str">
        <f>B7</f>
        <v>Cooling</v>
      </c>
      <c r="D7" s="31">
        <v>2.2168360794158772</v>
      </c>
      <c r="E7" s="31">
        <v>0.25540449317143543</v>
      </c>
      <c r="F7" s="31">
        <v>5.0647094094335821E-2</v>
      </c>
      <c r="G7" s="31">
        <v>0.55756021678249812</v>
      </c>
      <c r="H7" s="32"/>
      <c r="I7" s="31">
        <v>0.60805366384744286</v>
      </c>
      <c r="J7" s="31">
        <v>2.3262842416156958E-3</v>
      </c>
      <c r="K7" s="31">
        <v>4.0358511709110471E-2</v>
      </c>
      <c r="L7" s="31">
        <v>0.12309004693775495</v>
      </c>
    </row>
    <row r="8" spans="2:12" x14ac:dyDescent="0.25">
      <c r="B8" s="20" t="s">
        <v>30</v>
      </c>
      <c r="C8" s="27" t="str">
        <f t="shared" ref="C8:C17" si="0">B8</f>
        <v>Ventilation</v>
      </c>
      <c r="D8" s="33">
        <v>0.27997512470423458</v>
      </c>
      <c r="E8" s="33">
        <v>1.7457009007430115E-2</v>
      </c>
      <c r="F8" s="33">
        <v>3.3839136708830896E-2</v>
      </c>
      <c r="G8" s="33">
        <v>6.1733868937164517E-2</v>
      </c>
      <c r="H8" s="34"/>
      <c r="I8" s="33">
        <v>0.15359011740236223</v>
      </c>
      <c r="J8" s="33">
        <v>4.7119596136946523E-3</v>
      </c>
      <c r="K8" s="33">
        <v>3.5289008073352619E-2</v>
      </c>
      <c r="L8" s="33">
        <v>3.9039296741638037E-2</v>
      </c>
    </row>
    <row r="9" spans="2:12" x14ac:dyDescent="0.25">
      <c r="B9" s="20" t="s">
        <v>31</v>
      </c>
      <c r="C9" s="28" t="str">
        <f t="shared" si="0"/>
        <v>Water Heating</v>
      </c>
      <c r="D9" s="35">
        <v>5.5525281848168073E-2</v>
      </c>
      <c r="E9" s="35">
        <v>2.9598901801096882E-3</v>
      </c>
      <c r="F9" s="35">
        <v>1.0415550932854602E-2</v>
      </c>
      <c r="G9" s="35">
        <v>1.1692566336340597E-2</v>
      </c>
      <c r="H9" s="32"/>
      <c r="I9" s="35">
        <v>1.4424092333480696</v>
      </c>
      <c r="J9" s="35">
        <v>1.9820542959082883E-3</v>
      </c>
      <c r="K9" s="35">
        <v>1.7552997944134768E-2</v>
      </c>
      <c r="L9" s="35">
        <v>6.5660112247625302E-2</v>
      </c>
    </row>
    <row r="10" spans="2:12" x14ac:dyDescent="0.25">
      <c r="B10" s="20" t="s">
        <v>32</v>
      </c>
      <c r="C10" s="27" t="str">
        <f t="shared" si="0"/>
        <v>Interior Lighting</v>
      </c>
      <c r="D10" s="33">
        <v>6.7235477786273173E-2</v>
      </c>
      <c r="E10" s="33">
        <v>0.42953444413554676</v>
      </c>
      <c r="F10" s="33">
        <v>9.8934886138508302E-3</v>
      </c>
      <c r="G10" s="33">
        <v>4.2996665445892507E-2</v>
      </c>
      <c r="H10" s="34"/>
      <c r="I10" s="33">
        <v>1.5813284025991627</v>
      </c>
      <c r="J10" s="33">
        <v>0.18941850727020546</v>
      </c>
      <c r="K10" s="33">
        <v>2.3534141507393788E-2</v>
      </c>
      <c r="L10" s="33">
        <v>5.8045192193100052E-2</v>
      </c>
    </row>
    <row r="11" spans="2:12" x14ac:dyDescent="0.25">
      <c r="B11" s="20" t="s">
        <v>33</v>
      </c>
      <c r="C11" s="28" t="str">
        <f t="shared" si="0"/>
        <v>Exterior Lighting</v>
      </c>
      <c r="D11" s="35">
        <v>2.7701694706918325E-2</v>
      </c>
      <c r="E11" s="35">
        <v>5.4322498170245398E-2</v>
      </c>
      <c r="F11" s="35">
        <v>5.9451722402958521E-3</v>
      </c>
      <c r="G11" s="35">
        <v>1.3037596561301002E-2</v>
      </c>
      <c r="H11" s="32"/>
      <c r="I11" s="35">
        <v>0.22405156822328612</v>
      </c>
      <c r="J11" s="35">
        <v>8.7380908851298414E-2</v>
      </c>
      <c r="K11" s="35">
        <v>5.1245419423128474E-3</v>
      </c>
      <c r="L11" s="35">
        <v>6.950687118509398E-2</v>
      </c>
    </row>
    <row r="12" spans="2:12" x14ac:dyDescent="0.25">
      <c r="B12" s="20" t="s">
        <v>34</v>
      </c>
      <c r="C12" s="27" t="s">
        <v>35</v>
      </c>
      <c r="D12" s="33">
        <v>9.380926151097627E-3</v>
      </c>
      <c r="E12" s="33">
        <v>1.0354905008660693E-2</v>
      </c>
      <c r="F12" s="33">
        <v>2.4574595641545689E-2</v>
      </c>
      <c r="G12" s="33">
        <v>3.5912963856486679E-2</v>
      </c>
      <c r="H12" s="34"/>
      <c r="I12" s="33">
        <v>0.2377783497405295</v>
      </c>
      <c r="J12" s="33">
        <v>3.295731036559104E-4</v>
      </c>
      <c r="K12" s="33">
        <v>3.9303520952154607E-2</v>
      </c>
      <c r="L12" s="33">
        <v>0.55283561292113736</v>
      </c>
    </row>
    <row r="13" spans="2:12" x14ac:dyDescent="0.25">
      <c r="B13" s="20" t="s">
        <v>36</v>
      </c>
      <c r="C13" s="28" t="s">
        <v>37</v>
      </c>
      <c r="D13" s="35">
        <v>3.7537620571376239E-2</v>
      </c>
      <c r="E13" s="35">
        <v>1.0514552487054509E-4</v>
      </c>
      <c r="F13" s="35">
        <v>2.3473086222018598E-4</v>
      </c>
      <c r="G13" s="35">
        <v>1.6387816458079105E-2</v>
      </c>
      <c r="H13" s="32"/>
      <c r="I13" s="35">
        <v>0.36093837625918263</v>
      </c>
      <c r="J13" s="35">
        <v>1.5545863036652096E-2</v>
      </c>
      <c r="K13" s="35">
        <v>5.6706943451634663E-2</v>
      </c>
      <c r="L13" s="35">
        <v>9.6018251353693893E-2</v>
      </c>
    </row>
    <row r="14" spans="2:12" x14ac:dyDescent="0.25">
      <c r="B14" s="20" t="s">
        <v>38</v>
      </c>
      <c r="C14" s="27" t="str">
        <f t="shared" si="0"/>
        <v>Electronics</v>
      </c>
      <c r="D14" s="33">
        <v>0.11483424921180244</v>
      </c>
      <c r="E14" s="33">
        <v>2.1957644138129381E-3</v>
      </c>
      <c r="F14" s="33">
        <v>5.0252642562492343E-3</v>
      </c>
      <c r="G14" s="33">
        <v>1.1955956561080189E-3</v>
      </c>
      <c r="H14" s="34"/>
      <c r="I14" s="33">
        <v>9.6803667515956746E-2</v>
      </c>
      <c r="J14" s="33">
        <v>1.011959293308136E-3</v>
      </c>
      <c r="K14" s="33">
        <v>5.3265799314311017E-2</v>
      </c>
      <c r="L14" s="33">
        <v>1.6790926702201149E-2</v>
      </c>
    </row>
    <row r="15" spans="2:12" hidden="1" x14ac:dyDescent="0.25">
      <c r="B15" s="20" t="s">
        <v>39</v>
      </c>
      <c r="C15" s="28" t="str">
        <f>C14</f>
        <v>Electronics</v>
      </c>
      <c r="D15" s="35">
        <v>5.8409383448647266E-3</v>
      </c>
      <c r="E15" s="35">
        <v>0</v>
      </c>
      <c r="F15" s="35">
        <v>0</v>
      </c>
      <c r="G15" s="35">
        <v>2.259870116770302E-3</v>
      </c>
      <c r="H15" s="32"/>
      <c r="I15" s="35">
        <v>0.15575575955896365</v>
      </c>
      <c r="J15" s="35">
        <v>7.8400455522938048E-3</v>
      </c>
      <c r="K15" s="35">
        <v>8.6957822954486052E-5</v>
      </c>
      <c r="L15" s="35">
        <v>1.1113757397072486E-2</v>
      </c>
    </row>
    <row r="16" spans="2:12" x14ac:dyDescent="0.25">
      <c r="B16" s="20" t="s">
        <v>40</v>
      </c>
      <c r="C16" s="27" t="str">
        <f>B16</f>
        <v>Food Preparation</v>
      </c>
      <c r="D16" s="33">
        <v>9.4282950355494242E-3</v>
      </c>
      <c r="E16" s="33">
        <v>1.3657875735068146E-3</v>
      </c>
      <c r="F16" s="33">
        <v>0</v>
      </c>
      <c r="G16" s="33">
        <v>2.3411359172890092E-5</v>
      </c>
      <c r="H16" s="34"/>
      <c r="I16" s="33">
        <v>6.3223580235185137E-2</v>
      </c>
      <c r="J16" s="33">
        <v>1.9829943401079128E-3</v>
      </c>
      <c r="K16" s="33">
        <v>6.4375800987121946E-7</v>
      </c>
      <c r="L16" s="33">
        <v>8.5158857440489324E-5</v>
      </c>
    </row>
    <row r="17" spans="2:12" x14ac:dyDescent="0.25">
      <c r="B17" s="20" t="s">
        <v>41</v>
      </c>
      <c r="C17" s="29" t="str">
        <f t="shared" si="0"/>
        <v>Miscellaneous</v>
      </c>
      <c r="D17" s="36">
        <v>3.5270672276163151E-2</v>
      </c>
      <c r="E17" s="36">
        <v>4.4290110418437126E-3</v>
      </c>
      <c r="F17" s="36">
        <v>1.0521418449734643E-2</v>
      </c>
      <c r="G17" s="36">
        <v>2.7829567588172652E-3</v>
      </c>
      <c r="H17" s="32"/>
      <c r="I17" s="36">
        <v>0.18622580260338514</v>
      </c>
      <c r="J17" s="36">
        <v>1.2497844895860622E-4</v>
      </c>
      <c r="K17" s="36">
        <v>5.5802480224451834E-2</v>
      </c>
      <c r="L17" s="36">
        <v>5.3632466221687498E-2</v>
      </c>
    </row>
    <row r="18" spans="2:12" x14ac:dyDescent="0.25">
      <c r="C18" s="1" t="s">
        <v>13</v>
      </c>
      <c r="D18" s="30">
        <f>SUM(D7:D17)</f>
        <v>2.8595663600523258</v>
      </c>
      <c r="E18" s="30">
        <f>SUM(E7:E17)</f>
        <v>0.77812894822746204</v>
      </c>
      <c r="F18" s="30">
        <f>SUM(F7:F17)</f>
        <v>0.15109645179991776</v>
      </c>
      <c r="G18" s="30">
        <f>SUM(G7:G17)</f>
        <v>0.74558352826863106</v>
      </c>
      <c r="H18" s="23"/>
      <c r="I18" s="30">
        <f>SUM(I7:I17)</f>
        <v>5.1101585213335268</v>
      </c>
      <c r="J18" s="30">
        <f>SUM(J7:J17)</f>
        <v>0.31265512804769896</v>
      </c>
      <c r="K18" s="30">
        <f>SUM(K7:K17)</f>
        <v>0.32702554669982092</v>
      </c>
      <c r="L18" s="30">
        <f>SUM(L7:L17)</f>
        <v>1.0858176927584451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End Use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Fuong</dc:creator>
  <cp:lastModifiedBy>Nguyen, Fuong</cp:lastModifiedBy>
  <dcterms:created xsi:type="dcterms:W3CDTF">2021-09-14T23:15:52Z</dcterms:created>
  <dcterms:modified xsi:type="dcterms:W3CDTF">2021-11-09T20:59:28Z</dcterms:modified>
</cp:coreProperties>
</file>