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EgnyteDrive\Ameresco Files\AEG\Clients\Hawaiian Electric Company\32024-40-00 2021 Integrated Grid Planning Support\IGP Bundling\2021-09-21 wo Reinstall\"/>
    </mc:Choice>
  </mc:AlternateContent>
  <xr:revisionPtr revIDLastSave="0" documentId="13_ncr:1_{A8EE14B4-9525-4639-B988-F7D7BB7E575C}" xr6:coauthVersionLast="47" xr6:coauthVersionMax="47" xr10:uidLastSave="{00000000-0000-0000-0000-000000000000}"/>
  <bookViews>
    <workbookView xWindow="-120" yWindow="-120" windowWidth="29040" windowHeight="15840" xr2:uid="{8BC6B965-9B1B-4946-8B82-59D5EF56DAFD}"/>
  </bookViews>
  <sheets>
    <sheet name="Summary" sheetId="1" r:id="rId1"/>
    <sheet name="End Use 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1" i="1" l="1"/>
  <c r="C128" i="1"/>
  <c r="B37" i="1"/>
  <c r="B38" i="1"/>
  <c r="B39" i="1"/>
  <c r="B40" i="1"/>
  <c r="B41" i="1"/>
  <c r="B42" i="1"/>
  <c r="B43" i="1"/>
  <c r="B44" i="1"/>
  <c r="B45" i="1"/>
  <c r="B46" i="1"/>
  <c r="AE111" i="1" l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24" i="1"/>
  <c r="B123" i="1"/>
  <c r="B122" i="1"/>
  <c r="B121" i="1"/>
  <c r="B120" i="1"/>
  <c r="B119" i="1"/>
  <c r="B118" i="1"/>
  <c r="B117" i="1"/>
  <c r="B116" i="1"/>
  <c r="B115" i="1"/>
  <c r="B111" i="1"/>
  <c r="B110" i="1"/>
  <c r="B109" i="1"/>
  <c r="B108" i="1"/>
  <c r="B107" i="1"/>
  <c r="B106" i="1"/>
  <c r="B105" i="1"/>
  <c r="B104" i="1"/>
  <c r="B103" i="1"/>
  <c r="B102" i="1"/>
  <c r="B98" i="1"/>
  <c r="B97" i="1"/>
  <c r="B96" i="1"/>
  <c r="B95" i="1"/>
  <c r="B94" i="1"/>
  <c r="B93" i="1"/>
  <c r="B92" i="1"/>
  <c r="B91" i="1"/>
  <c r="B90" i="1"/>
  <c r="B89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59" i="1"/>
  <c r="B58" i="1"/>
  <c r="B57" i="1"/>
  <c r="B56" i="1"/>
  <c r="B55" i="1"/>
  <c r="B54" i="1"/>
  <c r="B53" i="1"/>
  <c r="B52" i="1"/>
  <c r="B51" i="1"/>
  <c r="B50" i="1"/>
  <c r="C115" i="1"/>
  <c r="C102" i="1"/>
  <c r="AE71" i="1"/>
  <c r="AG136" i="1" s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E70" i="1"/>
  <c r="AG135" i="1" s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E69" i="1"/>
  <c r="AG134" i="1" s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E68" i="1"/>
  <c r="AG133" i="1" s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E67" i="1"/>
  <c r="AG132" i="1" s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E66" i="1"/>
  <c r="AG131" i="1" s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E65" i="1"/>
  <c r="AG130" i="1" s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C63" i="1"/>
  <c r="D50" i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C17" i="2"/>
  <c r="C16" i="2"/>
  <c r="C14" i="2"/>
  <c r="C15" i="2" s="1"/>
  <c r="C11" i="2"/>
  <c r="C10" i="2"/>
  <c r="C9" i="2"/>
  <c r="C8" i="2"/>
  <c r="C7" i="2"/>
  <c r="C89" i="1"/>
  <c r="C7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C37" i="1"/>
  <c r="D24" i="1"/>
  <c r="AE136" i="1" l="1"/>
  <c r="AA136" i="1"/>
  <c r="W136" i="1"/>
  <c r="S136" i="1"/>
  <c r="O136" i="1"/>
  <c r="K136" i="1"/>
  <c r="G136" i="1"/>
  <c r="C136" i="1"/>
  <c r="AD136" i="1"/>
  <c r="Z136" i="1"/>
  <c r="V136" i="1"/>
  <c r="R136" i="1"/>
  <c r="N136" i="1"/>
  <c r="J136" i="1"/>
  <c r="F136" i="1"/>
  <c r="AB136" i="1"/>
  <c r="T136" i="1"/>
  <c r="AC136" i="1"/>
  <c r="Y136" i="1"/>
  <c r="U136" i="1"/>
  <c r="Q136" i="1"/>
  <c r="M136" i="1"/>
  <c r="I136" i="1"/>
  <c r="E136" i="1"/>
  <c r="X136" i="1"/>
  <c r="P136" i="1"/>
  <c r="L136" i="1"/>
  <c r="H136" i="1"/>
  <c r="D136" i="1"/>
  <c r="C116" i="1"/>
  <c r="AD129" i="1"/>
  <c r="Z129" i="1"/>
  <c r="V129" i="1"/>
  <c r="R129" i="1"/>
  <c r="N129" i="1"/>
  <c r="J129" i="1"/>
  <c r="F129" i="1"/>
  <c r="AC129" i="1"/>
  <c r="Y129" i="1"/>
  <c r="U129" i="1"/>
  <c r="Q129" i="1"/>
  <c r="M129" i="1"/>
  <c r="I129" i="1"/>
  <c r="E129" i="1"/>
  <c r="AB129" i="1"/>
  <c r="X129" i="1"/>
  <c r="T129" i="1"/>
  <c r="P129" i="1"/>
  <c r="L129" i="1"/>
  <c r="H129" i="1"/>
  <c r="D129" i="1"/>
  <c r="AA129" i="1"/>
  <c r="K129" i="1"/>
  <c r="W129" i="1"/>
  <c r="G129" i="1"/>
  <c r="O129" i="1"/>
  <c r="S129" i="1"/>
  <c r="C129" i="1"/>
  <c r="AE129" i="1"/>
  <c r="C120" i="1"/>
  <c r="AD133" i="1"/>
  <c r="Z133" i="1"/>
  <c r="V133" i="1"/>
  <c r="R133" i="1"/>
  <c r="N133" i="1"/>
  <c r="J133" i="1"/>
  <c r="F133" i="1"/>
  <c r="W133" i="1"/>
  <c r="K133" i="1"/>
  <c r="AC133" i="1"/>
  <c r="Y133" i="1"/>
  <c r="U133" i="1"/>
  <c r="Q133" i="1"/>
  <c r="M133" i="1"/>
  <c r="I133" i="1"/>
  <c r="E133" i="1"/>
  <c r="AA133" i="1"/>
  <c r="O133" i="1"/>
  <c r="AB133" i="1"/>
  <c r="X133" i="1"/>
  <c r="T133" i="1"/>
  <c r="P133" i="1"/>
  <c r="L133" i="1"/>
  <c r="H133" i="1"/>
  <c r="D133" i="1"/>
  <c r="AE133" i="1"/>
  <c r="S133" i="1"/>
  <c r="G133" i="1"/>
  <c r="C133" i="1"/>
  <c r="C146" i="1" s="1"/>
  <c r="R137" i="1"/>
  <c r="AC137" i="1"/>
  <c r="M137" i="1"/>
  <c r="G137" i="1"/>
  <c r="AE137" i="1"/>
  <c r="K137" i="1"/>
  <c r="C149" i="1"/>
  <c r="AC130" i="1"/>
  <c r="Y130" i="1"/>
  <c r="U130" i="1"/>
  <c r="Q130" i="1"/>
  <c r="M130" i="1"/>
  <c r="I130" i="1"/>
  <c r="E130" i="1"/>
  <c r="AB130" i="1"/>
  <c r="X130" i="1"/>
  <c r="T130" i="1"/>
  <c r="P130" i="1"/>
  <c r="L130" i="1"/>
  <c r="H130" i="1"/>
  <c r="D130" i="1"/>
  <c r="AE130" i="1"/>
  <c r="AA130" i="1"/>
  <c r="W130" i="1"/>
  <c r="S130" i="1"/>
  <c r="O130" i="1"/>
  <c r="K130" i="1"/>
  <c r="G130" i="1"/>
  <c r="C130" i="1"/>
  <c r="C143" i="1" s="1"/>
  <c r="AD130" i="1"/>
  <c r="N130" i="1"/>
  <c r="Z130" i="1"/>
  <c r="J130" i="1"/>
  <c r="R130" i="1"/>
  <c r="V130" i="1"/>
  <c r="F130" i="1"/>
  <c r="AC134" i="1"/>
  <c r="Y134" i="1"/>
  <c r="U134" i="1"/>
  <c r="Q134" i="1"/>
  <c r="M134" i="1"/>
  <c r="I134" i="1"/>
  <c r="E134" i="1"/>
  <c r="V134" i="1"/>
  <c r="R134" i="1"/>
  <c r="F134" i="1"/>
  <c r="AB134" i="1"/>
  <c r="X134" i="1"/>
  <c r="T134" i="1"/>
  <c r="P134" i="1"/>
  <c r="L134" i="1"/>
  <c r="H134" i="1"/>
  <c r="D134" i="1"/>
  <c r="AD134" i="1"/>
  <c r="J134" i="1"/>
  <c r="AE134" i="1"/>
  <c r="AA134" i="1"/>
  <c r="W134" i="1"/>
  <c r="S134" i="1"/>
  <c r="O134" i="1"/>
  <c r="K134" i="1"/>
  <c r="G134" i="1"/>
  <c r="C134" i="1"/>
  <c r="C147" i="1" s="1"/>
  <c r="Z134" i="1"/>
  <c r="N134" i="1"/>
  <c r="C117" i="1"/>
  <c r="C119" i="1"/>
  <c r="AE132" i="1"/>
  <c r="AA132" i="1"/>
  <c r="W132" i="1"/>
  <c r="S132" i="1"/>
  <c r="O132" i="1"/>
  <c r="K132" i="1"/>
  <c r="G132" i="1"/>
  <c r="C132" i="1"/>
  <c r="C145" i="1" s="1"/>
  <c r="AD132" i="1"/>
  <c r="Z132" i="1"/>
  <c r="V132" i="1"/>
  <c r="R132" i="1"/>
  <c r="N132" i="1"/>
  <c r="J132" i="1"/>
  <c r="F132" i="1"/>
  <c r="AC132" i="1"/>
  <c r="Y132" i="1"/>
  <c r="U132" i="1"/>
  <c r="Q132" i="1"/>
  <c r="M132" i="1"/>
  <c r="I132" i="1"/>
  <c r="E132" i="1"/>
  <c r="T132" i="1"/>
  <c r="D132" i="1"/>
  <c r="P132" i="1"/>
  <c r="X132" i="1"/>
  <c r="AB132" i="1"/>
  <c r="L132" i="1"/>
  <c r="H132" i="1"/>
  <c r="C142" i="1"/>
  <c r="C72" i="1"/>
  <c r="C137" i="1" s="1"/>
  <c r="G72" i="1"/>
  <c r="K72" i="1"/>
  <c r="O72" i="1"/>
  <c r="O137" i="1" s="1"/>
  <c r="S72" i="1"/>
  <c r="S137" i="1" s="1"/>
  <c r="W72" i="1"/>
  <c r="W137" i="1" s="1"/>
  <c r="AA72" i="1"/>
  <c r="AA137" i="1" s="1"/>
  <c r="AE72" i="1"/>
  <c r="AG137" i="1" s="1"/>
  <c r="AG129" i="1"/>
  <c r="C118" i="1"/>
  <c r="AB131" i="1"/>
  <c r="X131" i="1"/>
  <c r="T131" i="1"/>
  <c r="P131" i="1"/>
  <c r="L131" i="1"/>
  <c r="H131" i="1"/>
  <c r="D131" i="1"/>
  <c r="AE131" i="1"/>
  <c r="AA131" i="1"/>
  <c r="W131" i="1"/>
  <c r="S131" i="1"/>
  <c r="O131" i="1"/>
  <c r="K131" i="1"/>
  <c r="G131" i="1"/>
  <c r="C131" i="1"/>
  <c r="C144" i="1" s="1"/>
  <c r="AD131" i="1"/>
  <c r="Z131" i="1"/>
  <c r="V131" i="1"/>
  <c r="R131" i="1"/>
  <c r="N131" i="1"/>
  <c r="J131" i="1"/>
  <c r="F131" i="1"/>
  <c r="Q131" i="1"/>
  <c r="AC131" i="1"/>
  <c r="M131" i="1"/>
  <c r="E131" i="1"/>
  <c r="Y131" i="1"/>
  <c r="I131" i="1"/>
  <c r="U131" i="1"/>
  <c r="C122" i="1"/>
  <c r="AB135" i="1"/>
  <c r="X135" i="1"/>
  <c r="T135" i="1"/>
  <c r="P135" i="1"/>
  <c r="L135" i="1"/>
  <c r="H135" i="1"/>
  <c r="D135" i="1"/>
  <c r="U135" i="1"/>
  <c r="E135" i="1"/>
  <c r="AE135" i="1"/>
  <c r="AA135" i="1"/>
  <c r="W135" i="1"/>
  <c r="S135" i="1"/>
  <c r="O135" i="1"/>
  <c r="K135" i="1"/>
  <c r="G135" i="1"/>
  <c r="C135" i="1"/>
  <c r="C148" i="1" s="1"/>
  <c r="Y135" i="1"/>
  <c r="M135" i="1"/>
  <c r="AD135" i="1"/>
  <c r="Z135" i="1"/>
  <c r="V135" i="1"/>
  <c r="R135" i="1"/>
  <c r="N135" i="1"/>
  <c r="J135" i="1"/>
  <c r="F135" i="1"/>
  <c r="AC135" i="1"/>
  <c r="Q135" i="1"/>
  <c r="I135" i="1"/>
  <c r="C121" i="1"/>
  <c r="B147" i="1"/>
  <c r="B134" i="1"/>
  <c r="B130" i="1"/>
  <c r="B143" i="1"/>
  <c r="C98" i="1"/>
  <c r="C94" i="1"/>
  <c r="C90" i="1"/>
  <c r="C97" i="1"/>
  <c r="C93" i="1"/>
  <c r="C96" i="1"/>
  <c r="C92" i="1"/>
  <c r="D72" i="1"/>
  <c r="D137" i="1" s="1"/>
  <c r="H72" i="1"/>
  <c r="H137" i="1" s="1"/>
  <c r="L72" i="1"/>
  <c r="L137" i="1" s="1"/>
  <c r="P72" i="1"/>
  <c r="P137" i="1" s="1"/>
  <c r="T72" i="1"/>
  <c r="T137" i="1" s="1"/>
  <c r="X72" i="1"/>
  <c r="X137" i="1" s="1"/>
  <c r="AB72" i="1"/>
  <c r="AB137" i="1" s="1"/>
  <c r="B144" i="1"/>
  <c r="B131" i="1"/>
  <c r="B148" i="1"/>
  <c r="B135" i="1"/>
  <c r="C123" i="1"/>
  <c r="D102" i="1"/>
  <c r="D128" i="1"/>
  <c r="D141" i="1"/>
  <c r="E72" i="1"/>
  <c r="E137" i="1" s="1"/>
  <c r="I72" i="1"/>
  <c r="I137" i="1" s="1"/>
  <c r="M72" i="1"/>
  <c r="Q72" i="1"/>
  <c r="Q137" i="1" s="1"/>
  <c r="U72" i="1"/>
  <c r="U137" i="1" s="1"/>
  <c r="Y72" i="1"/>
  <c r="Y137" i="1" s="1"/>
  <c r="AC72" i="1"/>
  <c r="B141" i="1"/>
  <c r="B128" i="1"/>
  <c r="B132" i="1"/>
  <c r="B145" i="1"/>
  <c r="B149" i="1"/>
  <c r="B136" i="1"/>
  <c r="C124" i="1"/>
  <c r="C91" i="1"/>
  <c r="F72" i="1"/>
  <c r="F137" i="1" s="1"/>
  <c r="J72" i="1"/>
  <c r="J137" i="1" s="1"/>
  <c r="N72" i="1"/>
  <c r="N137" i="1" s="1"/>
  <c r="R72" i="1"/>
  <c r="V72" i="1"/>
  <c r="V137" i="1" s="1"/>
  <c r="Z72" i="1"/>
  <c r="Z137" i="1" s="1"/>
  <c r="AD72" i="1"/>
  <c r="AD137" i="1" s="1"/>
  <c r="B129" i="1"/>
  <c r="B142" i="1"/>
  <c r="B133" i="1"/>
  <c r="B146" i="1"/>
  <c r="B150" i="1"/>
  <c r="B137" i="1"/>
  <c r="D124" i="1"/>
  <c r="C95" i="1"/>
  <c r="I46" i="1"/>
  <c r="U46" i="1"/>
  <c r="Y46" i="1"/>
  <c r="AC46" i="1"/>
  <c r="D115" i="1"/>
  <c r="E46" i="1"/>
  <c r="Q46" i="1"/>
  <c r="D37" i="1"/>
  <c r="J46" i="1"/>
  <c r="R46" i="1"/>
  <c r="AD46" i="1"/>
  <c r="D63" i="1"/>
  <c r="M46" i="1"/>
  <c r="F46" i="1"/>
  <c r="N46" i="1"/>
  <c r="V46" i="1"/>
  <c r="Z46" i="1"/>
  <c r="I18" i="2"/>
  <c r="E18" i="2"/>
  <c r="J18" i="2"/>
  <c r="F18" i="2"/>
  <c r="K18" i="2"/>
  <c r="D18" i="2"/>
  <c r="G18" i="2"/>
  <c r="L18" i="2"/>
  <c r="C46" i="1"/>
  <c r="G46" i="1"/>
  <c r="D46" i="1"/>
  <c r="H46" i="1"/>
  <c r="D89" i="1"/>
  <c r="D149" i="1" s="1"/>
  <c r="D76" i="1"/>
  <c r="K46" i="1"/>
  <c r="O46" i="1"/>
  <c r="S46" i="1"/>
  <c r="W46" i="1"/>
  <c r="AA46" i="1"/>
  <c r="AE46" i="1"/>
  <c r="E24" i="1"/>
  <c r="L46" i="1"/>
  <c r="P46" i="1"/>
  <c r="T46" i="1"/>
  <c r="X46" i="1"/>
  <c r="AB46" i="1"/>
  <c r="C150" i="1" l="1"/>
  <c r="D150" i="1"/>
  <c r="D123" i="1"/>
  <c r="D117" i="1"/>
  <c r="D145" i="1"/>
  <c r="D146" i="1"/>
  <c r="D142" i="1"/>
  <c r="D121" i="1"/>
  <c r="D118" i="1"/>
  <c r="E141" i="1"/>
  <c r="E128" i="1"/>
  <c r="D97" i="1"/>
  <c r="D93" i="1"/>
  <c r="D96" i="1"/>
  <c r="D92" i="1"/>
  <c r="D95" i="1"/>
  <c r="D91" i="1"/>
  <c r="D90" i="1"/>
  <c r="D94" i="1"/>
  <c r="D98" i="1"/>
  <c r="D120" i="1"/>
  <c r="D116" i="1"/>
  <c r="D148" i="1"/>
  <c r="D144" i="1"/>
  <c r="D147" i="1"/>
  <c r="D143" i="1"/>
  <c r="D119" i="1"/>
  <c r="D122" i="1"/>
  <c r="E63" i="1"/>
  <c r="E115" i="1"/>
  <c r="E102" i="1"/>
  <c r="E76" i="1"/>
  <c r="F24" i="1"/>
  <c r="E89" i="1"/>
  <c r="E150" i="1" s="1"/>
  <c r="E37" i="1"/>
  <c r="F141" i="1" l="1"/>
  <c r="F128" i="1"/>
  <c r="E96" i="1"/>
  <c r="E92" i="1"/>
  <c r="E95" i="1"/>
  <c r="E91" i="1"/>
  <c r="E98" i="1"/>
  <c r="E94" i="1"/>
  <c r="E90" i="1"/>
  <c r="E97" i="1"/>
  <c r="E93" i="1"/>
  <c r="E119" i="1"/>
  <c r="E122" i="1"/>
  <c r="E116" i="1"/>
  <c r="E123" i="1"/>
  <c r="E144" i="1"/>
  <c r="E117" i="1"/>
  <c r="E118" i="1"/>
  <c r="E142" i="1"/>
  <c r="E146" i="1"/>
  <c r="E143" i="1"/>
  <c r="E147" i="1"/>
  <c r="E121" i="1"/>
  <c r="E120" i="1"/>
  <c r="E124" i="1"/>
  <c r="E145" i="1"/>
  <c r="E149" i="1"/>
  <c r="E148" i="1"/>
  <c r="F115" i="1"/>
  <c r="F102" i="1"/>
  <c r="F63" i="1"/>
  <c r="F76" i="1"/>
  <c r="F89" i="1"/>
  <c r="F37" i="1"/>
  <c r="G24" i="1"/>
  <c r="F95" i="1" l="1"/>
  <c r="F91" i="1"/>
  <c r="F98" i="1"/>
  <c r="F94" i="1"/>
  <c r="F90" i="1"/>
  <c r="F97" i="1"/>
  <c r="F93" i="1"/>
  <c r="F96" i="1"/>
  <c r="F92" i="1"/>
  <c r="F122" i="1"/>
  <c r="F118" i="1"/>
  <c r="F147" i="1"/>
  <c r="F124" i="1"/>
  <c r="F121" i="1"/>
  <c r="F143" i="1"/>
  <c r="F119" i="1"/>
  <c r="F123" i="1"/>
  <c r="F144" i="1"/>
  <c r="F148" i="1"/>
  <c r="F116" i="1"/>
  <c r="F120" i="1"/>
  <c r="F117" i="1"/>
  <c r="F145" i="1"/>
  <c r="F149" i="1"/>
  <c r="F142" i="1"/>
  <c r="F146" i="1"/>
  <c r="F150" i="1"/>
  <c r="G141" i="1"/>
  <c r="G128" i="1"/>
  <c r="G102" i="1"/>
  <c r="G63" i="1"/>
  <c r="G115" i="1"/>
  <c r="G89" i="1"/>
  <c r="G76" i="1"/>
  <c r="G37" i="1"/>
  <c r="H24" i="1"/>
  <c r="H128" i="1" l="1"/>
  <c r="H141" i="1"/>
  <c r="G98" i="1"/>
  <c r="G94" i="1"/>
  <c r="G90" i="1"/>
  <c r="G97" i="1"/>
  <c r="G93" i="1"/>
  <c r="G96" i="1"/>
  <c r="G92" i="1"/>
  <c r="G91" i="1"/>
  <c r="G95" i="1"/>
  <c r="G121" i="1"/>
  <c r="G117" i="1"/>
  <c r="G142" i="1"/>
  <c r="G118" i="1"/>
  <c r="G122" i="1"/>
  <c r="G143" i="1"/>
  <c r="G147" i="1"/>
  <c r="G123" i="1"/>
  <c r="G148" i="1"/>
  <c r="G145" i="1"/>
  <c r="G146" i="1"/>
  <c r="G119" i="1"/>
  <c r="G116" i="1"/>
  <c r="G120" i="1"/>
  <c r="G124" i="1"/>
  <c r="G144" i="1"/>
  <c r="G149" i="1"/>
  <c r="G150" i="1"/>
  <c r="H63" i="1"/>
  <c r="H102" i="1"/>
  <c r="H115" i="1"/>
  <c r="H89" i="1"/>
  <c r="H76" i="1"/>
  <c r="I24" i="1"/>
  <c r="H37" i="1"/>
  <c r="I141" i="1" l="1"/>
  <c r="I128" i="1"/>
  <c r="H97" i="1"/>
  <c r="H93" i="1"/>
  <c r="H96" i="1"/>
  <c r="H92" i="1"/>
  <c r="H95" i="1"/>
  <c r="H91" i="1"/>
  <c r="H98" i="1"/>
  <c r="H120" i="1"/>
  <c r="H94" i="1"/>
  <c r="H90" i="1"/>
  <c r="H116" i="1"/>
  <c r="H145" i="1"/>
  <c r="H149" i="1"/>
  <c r="H124" i="1"/>
  <c r="H123" i="1"/>
  <c r="H118" i="1"/>
  <c r="H119" i="1"/>
  <c r="H143" i="1"/>
  <c r="H147" i="1"/>
  <c r="H144" i="1"/>
  <c r="H148" i="1"/>
  <c r="H122" i="1"/>
  <c r="H117" i="1"/>
  <c r="H121" i="1"/>
  <c r="H142" i="1"/>
  <c r="H146" i="1"/>
  <c r="H150" i="1"/>
  <c r="I63" i="1"/>
  <c r="I115" i="1"/>
  <c r="I102" i="1"/>
  <c r="I76" i="1"/>
  <c r="J24" i="1"/>
  <c r="I89" i="1"/>
  <c r="I37" i="1"/>
  <c r="I96" i="1" l="1"/>
  <c r="I92" i="1"/>
  <c r="I95" i="1"/>
  <c r="I91" i="1"/>
  <c r="I98" i="1"/>
  <c r="I94" i="1"/>
  <c r="I90" i="1"/>
  <c r="I97" i="1"/>
  <c r="I93" i="1"/>
  <c r="I119" i="1"/>
  <c r="I144" i="1"/>
  <c r="I121" i="1"/>
  <c r="I122" i="1"/>
  <c r="I123" i="1"/>
  <c r="I120" i="1"/>
  <c r="I124" i="1"/>
  <c r="I145" i="1"/>
  <c r="I149" i="1"/>
  <c r="I116" i="1"/>
  <c r="I118" i="1"/>
  <c r="I117" i="1"/>
  <c r="I148" i="1"/>
  <c r="I142" i="1"/>
  <c r="I146" i="1"/>
  <c r="I143" i="1"/>
  <c r="I147" i="1"/>
  <c r="I150" i="1"/>
  <c r="J141" i="1"/>
  <c r="J128" i="1"/>
  <c r="J115" i="1"/>
  <c r="J102" i="1"/>
  <c r="J63" i="1"/>
  <c r="J76" i="1"/>
  <c r="J89" i="1"/>
  <c r="J37" i="1"/>
  <c r="K24" i="1"/>
  <c r="K141" i="1" l="1"/>
  <c r="K128" i="1"/>
  <c r="J95" i="1"/>
  <c r="J91" i="1"/>
  <c r="J98" i="1"/>
  <c r="J94" i="1"/>
  <c r="J90" i="1"/>
  <c r="J97" i="1"/>
  <c r="J93" i="1"/>
  <c r="J92" i="1"/>
  <c r="J96" i="1"/>
  <c r="J122" i="1"/>
  <c r="J118" i="1"/>
  <c r="J147" i="1"/>
  <c r="J123" i="1"/>
  <c r="J144" i="1"/>
  <c r="J148" i="1"/>
  <c r="J124" i="1"/>
  <c r="J145" i="1"/>
  <c r="J119" i="1"/>
  <c r="J143" i="1"/>
  <c r="J149" i="1"/>
  <c r="J142" i="1"/>
  <c r="J116" i="1"/>
  <c r="J120" i="1"/>
  <c r="J117" i="1"/>
  <c r="J121" i="1"/>
  <c r="J146" i="1"/>
  <c r="J150" i="1"/>
  <c r="K102" i="1"/>
  <c r="K115" i="1"/>
  <c r="K63" i="1"/>
  <c r="K89" i="1"/>
  <c r="K37" i="1"/>
  <c r="K76" i="1"/>
  <c r="L24" i="1"/>
  <c r="L128" i="1" l="1"/>
  <c r="L141" i="1"/>
  <c r="K98" i="1"/>
  <c r="K94" i="1"/>
  <c r="K90" i="1"/>
  <c r="K97" i="1"/>
  <c r="K93" i="1"/>
  <c r="K96" i="1"/>
  <c r="K92" i="1"/>
  <c r="K121" i="1"/>
  <c r="K95" i="1"/>
  <c r="K91" i="1"/>
  <c r="K117" i="1"/>
  <c r="K144" i="1"/>
  <c r="K148" i="1"/>
  <c r="K145" i="1"/>
  <c r="K149" i="1"/>
  <c r="K118" i="1"/>
  <c r="K122" i="1"/>
  <c r="K143" i="1"/>
  <c r="K147" i="1"/>
  <c r="K123" i="1"/>
  <c r="K119" i="1"/>
  <c r="K124" i="1"/>
  <c r="K146" i="1"/>
  <c r="K120" i="1"/>
  <c r="K116" i="1"/>
  <c r="K142" i="1"/>
  <c r="K150" i="1"/>
  <c r="L63" i="1"/>
  <c r="L115" i="1"/>
  <c r="L102" i="1"/>
  <c r="L89" i="1"/>
  <c r="L76" i="1"/>
  <c r="L37" i="1"/>
  <c r="M24" i="1"/>
  <c r="M141" i="1" l="1"/>
  <c r="M128" i="1"/>
  <c r="L97" i="1"/>
  <c r="L93" i="1"/>
  <c r="L96" i="1"/>
  <c r="L92" i="1"/>
  <c r="L95" i="1"/>
  <c r="L91" i="1"/>
  <c r="L98" i="1"/>
  <c r="L94" i="1"/>
  <c r="L90" i="1"/>
  <c r="L120" i="1"/>
  <c r="L116" i="1"/>
  <c r="L123" i="1"/>
  <c r="L142" i="1"/>
  <c r="L117" i="1"/>
  <c r="L122" i="1"/>
  <c r="L124" i="1"/>
  <c r="L146" i="1"/>
  <c r="L149" i="1"/>
  <c r="L118" i="1"/>
  <c r="L119" i="1"/>
  <c r="L143" i="1"/>
  <c r="L147" i="1"/>
  <c r="L144" i="1"/>
  <c r="L148" i="1"/>
  <c r="L145" i="1"/>
  <c r="L121" i="1"/>
  <c r="L150" i="1"/>
  <c r="M63" i="1"/>
  <c r="M115" i="1"/>
  <c r="M102" i="1"/>
  <c r="M76" i="1"/>
  <c r="N24" i="1"/>
  <c r="M89" i="1"/>
  <c r="M37" i="1"/>
  <c r="M96" i="1" l="1"/>
  <c r="M92" i="1"/>
  <c r="M95" i="1"/>
  <c r="M91" i="1"/>
  <c r="M98" i="1"/>
  <c r="M94" i="1"/>
  <c r="M90" i="1"/>
  <c r="M93" i="1"/>
  <c r="M97" i="1"/>
  <c r="M119" i="1"/>
  <c r="M116" i="1"/>
  <c r="M120" i="1"/>
  <c r="M124" i="1"/>
  <c r="M145" i="1"/>
  <c r="M149" i="1"/>
  <c r="M118" i="1"/>
  <c r="M121" i="1"/>
  <c r="M144" i="1"/>
  <c r="M146" i="1"/>
  <c r="M117" i="1"/>
  <c r="M122" i="1"/>
  <c r="M123" i="1"/>
  <c r="M148" i="1"/>
  <c r="M142" i="1"/>
  <c r="M143" i="1"/>
  <c r="M147" i="1"/>
  <c r="M150" i="1"/>
  <c r="N128" i="1"/>
  <c r="N141" i="1"/>
  <c r="N115" i="1"/>
  <c r="N63" i="1"/>
  <c r="N102" i="1"/>
  <c r="N76" i="1"/>
  <c r="N89" i="1"/>
  <c r="N37" i="1"/>
  <c r="O24" i="1"/>
  <c r="N95" i="1" l="1"/>
  <c r="N91" i="1"/>
  <c r="N98" i="1"/>
  <c r="N94" i="1"/>
  <c r="N90" i="1"/>
  <c r="N97" i="1"/>
  <c r="N93" i="1"/>
  <c r="N96" i="1"/>
  <c r="N92" i="1"/>
  <c r="N118" i="1"/>
  <c r="N145" i="1"/>
  <c r="N149" i="1"/>
  <c r="N142" i="1"/>
  <c r="N146" i="1"/>
  <c r="N147" i="1"/>
  <c r="N119" i="1"/>
  <c r="N123" i="1"/>
  <c r="N144" i="1"/>
  <c r="N148" i="1"/>
  <c r="N124" i="1"/>
  <c r="N116" i="1"/>
  <c r="N117" i="1"/>
  <c r="N143" i="1"/>
  <c r="N121" i="1"/>
  <c r="N120" i="1"/>
  <c r="N122" i="1"/>
  <c r="N150" i="1"/>
  <c r="O141" i="1"/>
  <c r="O128" i="1"/>
  <c r="O102" i="1"/>
  <c r="O115" i="1"/>
  <c r="O63" i="1"/>
  <c r="O89" i="1"/>
  <c r="O37" i="1"/>
  <c r="O76" i="1"/>
  <c r="P24" i="1"/>
  <c r="P128" i="1" l="1"/>
  <c r="P141" i="1"/>
  <c r="O98" i="1"/>
  <c r="O94" i="1"/>
  <c r="O90" i="1"/>
  <c r="O97" i="1"/>
  <c r="O93" i="1"/>
  <c r="O96" i="1"/>
  <c r="O92" i="1"/>
  <c r="O95" i="1"/>
  <c r="O91" i="1"/>
  <c r="O121" i="1"/>
  <c r="O117" i="1"/>
  <c r="O120" i="1"/>
  <c r="O118" i="1"/>
  <c r="O124" i="1"/>
  <c r="O144" i="1"/>
  <c r="O148" i="1"/>
  <c r="O145" i="1"/>
  <c r="O149" i="1"/>
  <c r="O116" i="1"/>
  <c r="O146" i="1"/>
  <c r="O122" i="1"/>
  <c r="O143" i="1"/>
  <c r="O147" i="1"/>
  <c r="O123" i="1"/>
  <c r="O119" i="1"/>
  <c r="O142" i="1"/>
  <c r="O150" i="1"/>
  <c r="P102" i="1"/>
  <c r="P63" i="1"/>
  <c r="P115" i="1"/>
  <c r="P89" i="1"/>
  <c r="P76" i="1"/>
  <c r="Q24" i="1"/>
  <c r="P37" i="1"/>
  <c r="Q141" i="1" l="1"/>
  <c r="Q128" i="1"/>
  <c r="P97" i="1"/>
  <c r="P93" i="1"/>
  <c r="P96" i="1"/>
  <c r="P92" i="1"/>
  <c r="P95" i="1"/>
  <c r="P91" i="1"/>
  <c r="P94" i="1"/>
  <c r="P90" i="1"/>
  <c r="P98" i="1"/>
  <c r="P120" i="1"/>
  <c r="P116" i="1"/>
  <c r="P121" i="1"/>
  <c r="P142" i="1"/>
  <c r="P146" i="1"/>
  <c r="P145" i="1"/>
  <c r="P123" i="1"/>
  <c r="P122" i="1"/>
  <c r="P143" i="1"/>
  <c r="P147" i="1"/>
  <c r="P148" i="1"/>
  <c r="P149" i="1"/>
  <c r="P118" i="1"/>
  <c r="P119" i="1"/>
  <c r="P124" i="1"/>
  <c r="P117" i="1"/>
  <c r="P144" i="1"/>
  <c r="P150" i="1"/>
  <c r="Q63" i="1"/>
  <c r="Q115" i="1"/>
  <c r="Q102" i="1"/>
  <c r="Q76" i="1"/>
  <c r="Q89" i="1"/>
  <c r="R24" i="1"/>
  <c r="Q37" i="1"/>
  <c r="R141" i="1" l="1"/>
  <c r="R128" i="1"/>
  <c r="Q96" i="1"/>
  <c r="Q92" i="1"/>
  <c r="Q95" i="1"/>
  <c r="Q91" i="1"/>
  <c r="Q98" i="1"/>
  <c r="Q94" i="1"/>
  <c r="Q90" i="1"/>
  <c r="Q97" i="1"/>
  <c r="Q93" i="1"/>
  <c r="Q119" i="1"/>
  <c r="Q118" i="1"/>
  <c r="Q148" i="1"/>
  <c r="Q142" i="1"/>
  <c r="Q146" i="1"/>
  <c r="Q143" i="1"/>
  <c r="Q147" i="1"/>
  <c r="Q120" i="1"/>
  <c r="Q124" i="1"/>
  <c r="Q145" i="1"/>
  <c r="Q149" i="1"/>
  <c r="Q144" i="1"/>
  <c r="Q121" i="1"/>
  <c r="Q122" i="1"/>
  <c r="Q116" i="1"/>
  <c r="Q117" i="1"/>
  <c r="Q123" i="1"/>
  <c r="Q150" i="1"/>
  <c r="R115" i="1"/>
  <c r="R102" i="1"/>
  <c r="R63" i="1"/>
  <c r="R76" i="1"/>
  <c r="R89" i="1"/>
  <c r="S24" i="1"/>
  <c r="R37" i="1"/>
  <c r="S128" i="1" l="1"/>
  <c r="S141" i="1"/>
  <c r="R95" i="1"/>
  <c r="R91" i="1"/>
  <c r="R98" i="1"/>
  <c r="R94" i="1"/>
  <c r="R90" i="1"/>
  <c r="R97" i="1"/>
  <c r="R93" i="1"/>
  <c r="R96" i="1"/>
  <c r="R92" i="1"/>
  <c r="R118" i="1"/>
  <c r="R121" i="1"/>
  <c r="R122" i="1"/>
  <c r="R147" i="1"/>
  <c r="R145" i="1"/>
  <c r="R149" i="1"/>
  <c r="R142" i="1"/>
  <c r="R146" i="1"/>
  <c r="R116" i="1"/>
  <c r="R120" i="1"/>
  <c r="R119" i="1"/>
  <c r="R123" i="1"/>
  <c r="R144" i="1"/>
  <c r="R148" i="1"/>
  <c r="R124" i="1"/>
  <c r="R143" i="1"/>
  <c r="R117" i="1"/>
  <c r="R150" i="1"/>
  <c r="S102" i="1"/>
  <c r="S115" i="1"/>
  <c r="S63" i="1"/>
  <c r="S89" i="1"/>
  <c r="S37" i="1"/>
  <c r="S76" i="1"/>
  <c r="T24" i="1"/>
  <c r="T128" i="1" l="1"/>
  <c r="T141" i="1"/>
  <c r="S98" i="1"/>
  <c r="S94" i="1"/>
  <c r="S90" i="1"/>
  <c r="S97" i="1"/>
  <c r="S93" i="1"/>
  <c r="S96" i="1"/>
  <c r="S92" i="1"/>
  <c r="S95" i="1"/>
  <c r="S91" i="1"/>
  <c r="S121" i="1"/>
  <c r="S117" i="1"/>
  <c r="S118" i="1"/>
  <c r="S119" i="1"/>
  <c r="S116" i="1"/>
  <c r="S142" i="1"/>
  <c r="S120" i="1"/>
  <c r="S124" i="1"/>
  <c r="S123" i="1"/>
  <c r="S144" i="1"/>
  <c r="S148" i="1"/>
  <c r="S145" i="1"/>
  <c r="S149" i="1"/>
  <c r="S146" i="1"/>
  <c r="S122" i="1"/>
  <c r="S143" i="1"/>
  <c r="S147" i="1"/>
  <c r="S150" i="1"/>
  <c r="T63" i="1"/>
  <c r="T102" i="1"/>
  <c r="T115" i="1"/>
  <c r="T89" i="1"/>
  <c r="T76" i="1"/>
  <c r="U24" i="1"/>
  <c r="T37" i="1"/>
  <c r="U141" i="1" l="1"/>
  <c r="U128" i="1"/>
  <c r="T97" i="1"/>
  <c r="T93" i="1"/>
  <c r="T96" i="1"/>
  <c r="T92" i="1"/>
  <c r="T95" i="1"/>
  <c r="T91" i="1"/>
  <c r="T90" i="1"/>
  <c r="T120" i="1"/>
  <c r="T98" i="1"/>
  <c r="T94" i="1"/>
  <c r="T116" i="1"/>
  <c r="T122" i="1"/>
  <c r="T143" i="1"/>
  <c r="T147" i="1"/>
  <c r="T144" i="1"/>
  <c r="T148" i="1"/>
  <c r="T124" i="1"/>
  <c r="T145" i="1"/>
  <c r="T149" i="1"/>
  <c r="T121" i="1"/>
  <c r="T142" i="1"/>
  <c r="T146" i="1"/>
  <c r="T118" i="1"/>
  <c r="T119" i="1"/>
  <c r="T117" i="1"/>
  <c r="T123" i="1"/>
  <c r="T150" i="1"/>
  <c r="U63" i="1"/>
  <c r="U115" i="1"/>
  <c r="U102" i="1"/>
  <c r="U76" i="1"/>
  <c r="V24" i="1"/>
  <c r="U37" i="1"/>
  <c r="U89" i="1"/>
  <c r="V141" i="1" l="1"/>
  <c r="V128" i="1"/>
  <c r="U96" i="1"/>
  <c r="U92" i="1"/>
  <c r="U95" i="1"/>
  <c r="U91" i="1"/>
  <c r="U98" i="1"/>
  <c r="U94" i="1"/>
  <c r="U90" i="1"/>
  <c r="U97" i="1"/>
  <c r="U93" i="1"/>
  <c r="U119" i="1"/>
  <c r="U148" i="1"/>
  <c r="U121" i="1"/>
  <c r="U123" i="1"/>
  <c r="U118" i="1"/>
  <c r="U144" i="1"/>
  <c r="U116" i="1"/>
  <c r="U142" i="1"/>
  <c r="U146" i="1"/>
  <c r="U143" i="1"/>
  <c r="U147" i="1"/>
  <c r="U122" i="1"/>
  <c r="U120" i="1"/>
  <c r="U124" i="1"/>
  <c r="U145" i="1"/>
  <c r="U149" i="1"/>
  <c r="U117" i="1"/>
  <c r="U150" i="1"/>
  <c r="V115" i="1"/>
  <c r="V102" i="1"/>
  <c r="V63" i="1"/>
  <c r="V76" i="1"/>
  <c r="V89" i="1"/>
  <c r="V37" i="1"/>
  <c r="W24" i="1"/>
  <c r="V95" i="1" l="1"/>
  <c r="V91" i="1"/>
  <c r="V98" i="1"/>
  <c r="V94" i="1"/>
  <c r="V90" i="1"/>
  <c r="V97" i="1"/>
  <c r="V93" i="1"/>
  <c r="V96" i="1"/>
  <c r="V92" i="1"/>
  <c r="V118" i="1"/>
  <c r="V143" i="1"/>
  <c r="V116" i="1"/>
  <c r="V120" i="1"/>
  <c r="V117" i="1"/>
  <c r="V121" i="1"/>
  <c r="V147" i="1"/>
  <c r="V122" i="1"/>
  <c r="V124" i="1"/>
  <c r="V145" i="1"/>
  <c r="V149" i="1"/>
  <c r="V142" i="1"/>
  <c r="V146" i="1"/>
  <c r="V119" i="1"/>
  <c r="V123" i="1"/>
  <c r="V144" i="1"/>
  <c r="V148" i="1"/>
  <c r="V150" i="1"/>
  <c r="W141" i="1"/>
  <c r="W128" i="1"/>
  <c r="W102" i="1"/>
  <c r="W115" i="1"/>
  <c r="W63" i="1"/>
  <c r="W89" i="1"/>
  <c r="W76" i="1"/>
  <c r="W37" i="1"/>
  <c r="X24" i="1"/>
  <c r="X128" i="1" l="1"/>
  <c r="X141" i="1"/>
  <c r="W98" i="1"/>
  <c r="W94" i="1"/>
  <c r="W90" i="1"/>
  <c r="W97" i="1"/>
  <c r="W93" i="1"/>
  <c r="W96" i="1"/>
  <c r="W92" i="1"/>
  <c r="W91" i="1"/>
  <c r="W95" i="1"/>
  <c r="W121" i="1"/>
  <c r="W117" i="1"/>
  <c r="W119" i="1"/>
  <c r="W116" i="1"/>
  <c r="W142" i="1"/>
  <c r="W122" i="1"/>
  <c r="W143" i="1"/>
  <c r="W147" i="1"/>
  <c r="W123" i="1"/>
  <c r="W144" i="1"/>
  <c r="W145" i="1"/>
  <c r="W149" i="1"/>
  <c r="W120" i="1"/>
  <c r="W118" i="1"/>
  <c r="W124" i="1"/>
  <c r="W146" i="1"/>
  <c r="W148" i="1"/>
  <c r="W150" i="1"/>
  <c r="X63" i="1"/>
  <c r="X115" i="1"/>
  <c r="X102" i="1"/>
  <c r="X89" i="1"/>
  <c r="X76" i="1"/>
  <c r="X37" i="1"/>
  <c r="Y24" i="1"/>
  <c r="Y141" i="1" l="1"/>
  <c r="Y128" i="1"/>
  <c r="X97" i="1"/>
  <c r="X93" i="1"/>
  <c r="X96" i="1"/>
  <c r="X92" i="1"/>
  <c r="X95" i="1"/>
  <c r="X91" i="1"/>
  <c r="X98" i="1"/>
  <c r="X90" i="1"/>
  <c r="X94" i="1"/>
  <c r="X120" i="1"/>
  <c r="X116" i="1"/>
  <c r="X118" i="1"/>
  <c r="X119" i="1"/>
  <c r="X145" i="1"/>
  <c r="X124" i="1"/>
  <c r="X122" i="1"/>
  <c r="X143" i="1"/>
  <c r="X147" i="1"/>
  <c r="X144" i="1"/>
  <c r="X148" i="1"/>
  <c r="X117" i="1"/>
  <c r="X121" i="1"/>
  <c r="X142" i="1"/>
  <c r="X146" i="1"/>
  <c r="X149" i="1"/>
  <c r="X123" i="1"/>
  <c r="X150" i="1"/>
  <c r="Y63" i="1"/>
  <c r="Y115" i="1"/>
  <c r="Y102" i="1"/>
  <c r="Y76" i="1"/>
  <c r="Z24" i="1"/>
  <c r="Y89" i="1"/>
  <c r="Y37" i="1"/>
  <c r="Y96" i="1" l="1"/>
  <c r="Y92" i="1"/>
  <c r="Y95" i="1"/>
  <c r="Y91" i="1"/>
  <c r="Y98" i="1"/>
  <c r="Y94" i="1"/>
  <c r="Y90" i="1"/>
  <c r="Y97" i="1"/>
  <c r="Y93" i="1"/>
  <c r="Y119" i="1"/>
  <c r="Y117" i="1"/>
  <c r="Y144" i="1"/>
  <c r="Y122" i="1"/>
  <c r="Y116" i="1"/>
  <c r="Y123" i="1"/>
  <c r="Y148" i="1"/>
  <c r="Y120" i="1"/>
  <c r="Y118" i="1"/>
  <c r="Y142" i="1"/>
  <c r="Y146" i="1"/>
  <c r="Y143" i="1"/>
  <c r="Y147" i="1"/>
  <c r="Y121" i="1"/>
  <c r="Y124" i="1"/>
  <c r="Y145" i="1"/>
  <c r="Y149" i="1"/>
  <c r="Y150" i="1"/>
  <c r="Z141" i="1"/>
  <c r="Z128" i="1"/>
  <c r="Z115" i="1"/>
  <c r="Z102" i="1"/>
  <c r="Z63" i="1"/>
  <c r="Z76" i="1"/>
  <c r="Z89" i="1"/>
  <c r="Z37" i="1"/>
  <c r="AA24" i="1"/>
  <c r="AA141" i="1" l="1"/>
  <c r="AA128" i="1"/>
  <c r="Z95" i="1"/>
  <c r="Z91" i="1"/>
  <c r="Z98" i="1"/>
  <c r="Z94" i="1"/>
  <c r="Z90" i="1"/>
  <c r="Z97" i="1"/>
  <c r="Z93" i="1"/>
  <c r="Z92" i="1"/>
  <c r="Z96" i="1"/>
  <c r="Z118" i="1"/>
  <c r="Z116" i="1"/>
  <c r="Z120" i="1"/>
  <c r="Z117" i="1"/>
  <c r="Z119" i="1"/>
  <c r="Z123" i="1"/>
  <c r="Z144" i="1"/>
  <c r="Z148" i="1"/>
  <c r="Z124" i="1"/>
  <c r="Z143" i="1"/>
  <c r="Z142" i="1"/>
  <c r="Z146" i="1"/>
  <c r="Z121" i="1"/>
  <c r="Z147" i="1"/>
  <c r="Z122" i="1"/>
  <c r="Z145" i="1"/>
  <c r="Z149" i="1"/>
  <c r="Z150" i="1"/>
  <c r="AA102" i="1"/>
  <c r="AA115" i="1"/>
  <c r="AA63" i="1"/>
  <c r="AA89" i="1"/>
  <c r="AA37" i="1"/>
  <c r="AB24" i="1"/>
  <c r="AA76" i="1"/>
  <c r="AB128" i="1" l="1"/>
  <c r="AB141" i="1"/>
  <c r="AA98" i="1"/>
  <c r="AA94" i="1"/>
  <c r="AA90" i="1"/>
  <c r="AA97" i="1"/>
  <c r="AA93" i="1"/>
  <c r="AA96" i="1"/>
  <c r="AA92" i="1"/>
  <c r="AA91" i="1"/>
  <c r="AA121" i="1"/>
  <c r="AA95" i="1"/>
  <c r="AA117" i="1"/>
  <c r="AA142" i="1"/>
  <c r="AA144" i="1"/>
  <c r="AA148" i="1"/>
  <c r="AA145" i="1"/>
  <c r="AA149" i="1"/>
  <c r="AA119" i="1"/>
  <c r="AA116" i="1"/>
  <c r="AA122" i="1"/>
  <c r="AA143" i="1"/>
  <c r="AA147" i="1"/>
  <c r="AA123" i="1"/>
  <c r="AA120" i="1"/>
  <c r="AA146" i="1"/>
  <c r="AA118" i="1"/>
  <c r="AA124" i="1"/>
  <c r="AA150" i="1"/>
  <c r="AB102" i="1"/>
  <c r="AB63" i="1"/>
  <c r="AB115" i="1"/>
  <c r="AB89" i="1"/>
  <c r="AB76" i="1"/>
  <c r="AC24" i="1"/>
  <c r="AB37" i="1"/>
  <c r="AC141" i="1" l="1"/>
  <c r="AC128" i="1"/>
  <c r="AB97" i="1"/>
  <c r="AB93" i="1"/>
  <c r="AB96" i="1"/>
  <c r="AB92" i="1"/>
  <c r="AB95" i="1"/>
  <c r="AB91" i="1"/>
  <c r="AB98" i="1"/>
  <c r="AB94" i="1"/>
  <c r="AB90" i="1"/>
  <c r="AB120" i="1"/>
  <c r="AB116" i="1"/>
  <c r="AB123" i="1"/>
  <c r="AB146" i="1"/>
  <c r="AB118" i="1"/>
  <c r="AB119" i="1"/>
  <c r="AB124" i="1"/>
  <c r="AB149" i="1"/>
  <c r="AB121" i="1"/>
  <c r="AB142" i="1"/>
  <c r="AB145" i="1"/>
  <c r="AB122" i="1"/>
  <c r="AB143" i="1"/>
  <c r="AB147" i="1"/>
  <c r="AB144" i="1"/>
  <c r="AB148" i="1"/>
  <c r="AB117" i="1"/>
  <c r="AB150" i="1"/>
  <c r="AC63" i="1"/>
  <c r="AC115" i="1"/>
  <c r="AC102" i="1"/>
  <c r="AC76" i="1"/>
  <c r="AD24" i="1"/>
  <c r="AC89" i="1"/>
  <c r="AC37" i="1"/>
  <c r="AD128" i="1" l="1"/>
  <c r="AD141" i="1"/>
  <c r="AC96" i="1"/>
  <c r="AC92" i="1"/>
  <c r="AC95" i="1"/>
  <c r="AC91" i="1"/>
  <c r="AC98" i="1"/>
  <c r="AC94" i="1"/>
  <c r="AC90" i="1"/>
  <c r="AC93" i="1"/>
  <c r="AC97" i="1"/>
  <c r="AC119" i="1"/>
  <c r="AC116" i="1"/>
  <c r="AC117" i="1"/>
  <c r="AC120" i="1"/>
  <c r="AC124" i="1"/>
  <c r="AC145" i="1"/>
  <c r="AC149" i="1"/>
  <c r="AC142" i="1"/>
  <c r="AC147" i="1"/>
  <c r="AC148" i="1"/>
  <c r="AC121" i="1"/>
  <c r="AC122" i="1"/>
  <c r="AC144" i="1"/>
  <c r="AC143" i="1"/>
  <c r="AC123" i="1"/>
  <c r="AC118" i="1"/>
  <c r="AC146" i="1"/>
  <c r="AC150" i="1"/>
  <c r="AD115" i="1"/>
  <c r="AD63" i="1"/>
  <c r="AD102" i="1"/>
  <c r="AD76" i="1"/>
  <c r="AD89" i="1"/>
  <c r="AD37" i="1"/>
  <c r="AE24" i="1"/>
  <c r="AE141" i="1" l="1"/>
  <c r="AE128" i="1"/>
  <c r="AD95" i="1"/>
  <c r="AD91" i="1"/>
  <c r="AD98" i="1"/>
  <c r="AD94" i="1"/>
  <c r="AD90" i="1"/>
  <c r="AD97" i="1"/>
  <c r="AD93" i="1"/>
  <c r="AD92" i="1"/>
  <c r="AD96" i="1"/>
  <c r="AD118" i="1"/>
  <c r="AD145" i="1"/>
  <c r="AD149" i="1"/>
  <c r="AD142" i="1"/>
  <c r="AD146" i="1"/>
  <c r="AD122" i="1"/>
  <c r="AD116" i="1"/>
  <c r="AD120" i="1"/>
  <c r="AD117" i="1"/>
  <c r="AD119" i="1"/>
  <c r="AD123" i="1"/>
  <c r="AD144" i="1"/>
  <c r="AD148" i="1"/>
  <c r="AD124" i="1"/>
  <c r="AD121" i="1"/>
  <c r="AD147" i="1"/>
  <c r="AD143" i="1"/>
  <c r="AD150" i="1"/>
  <c r="AE102" i="1"/>
  <c r="AE115" i="1"/>
  <c r="AE63" i="1"/>
  <c r="AE89" i="1"/>
  <c r="AE37" i="1"/>
  <c r="AE76" i="1"/>
  <c r="AE98" i="1" l="1"/>
  <c r="AE94" i="1"/>
  <c r="AE90" i="1"/>
  <c r="AE97" i="1"/>
  <c r="AE93" i="1"/>
  <c r="AE96" i="1"/>
  <c r="AE92" i="1"/>
  <c r="AE95" i="1"/>
  <c r="AE91" i="1"/>
  <c r="AE121" i="1"/>
  <c r="AE117" i="1"/>
  <c r="AE146" i="1"/>
  <c r="AE120" i="1"/>
  <c r="AE118" i="1"/>
  <c r="AE124" i="1"/>
  <c r="AE119" i="1"/>
  <c r="AE116" i="1"/>
  <c r="AE144" i="1"/>
  <c r="AE148" i="1"/>
  <c r="AE145" i="1"/>
  <c r="AE149" i="1"/>
  <c r="AE142" i="1"/>
  <c r="AE122" i="1"/>
  <c r="AE143" i="1"/>
  <c r="AE147" i="1"/>
  <c r="AE123" i="1"/>
  <c r="AE150" i="1"/>
</calcChain>
</file>

<file path=xl/sharedStrings.xml><?xml version="1.0" encoding="utf-8"?>
<sst xmlns="http://schemas.openxmlformats.org/spreadsheetml/2006/main" count="62" uniqueCount="49">
  <si>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</si>
  <si>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</si>
  <si>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</si>
  <si>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</si>
  <si>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</si>
  <si>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</si>
  <si>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</si>
  <si>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</si>
  <si>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</si>
  <si>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</si>
  <si>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</si>
  <si>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</si>
  <si>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</si>
  <si>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</si>
  <si>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</si>
  <si>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</si>
  <si>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</si>
  <si>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</si>
  <si>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</si>
  <si>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Island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</si>
  <si>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</si>
  <si>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</si>
  <si>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</si>
  <si>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</si>
  <si>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</si>
  <si>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</si>
  <si>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</si>
  <si>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</si>
  <si>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</si>
  <si>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</si>
  <si>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</si>
  <si>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</si>
  <si>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</si>
  <si>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</si>
  <si>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</si>
  <si>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</si>
  <si>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</si>
  <si>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</si>
  <si>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</si>
  <si>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</si>
  <si>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</si>
  <si>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Maui</t>
  </si>
  <si>
    <t>Incremental Peak Impact by Bundle (MW)</t>
  </si>
  <si>
    <t>Cumulative Peak Impact by Bundle (MW)</t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</si>
  <si>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</si>
  <si>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</si>
  <si>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Cumulative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</si>
  <si>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Cumulative</t>
    </r>
  </si>
  <si>
    <t>Total $/MW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</si>
</sst>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168" fontId="0" fillId="3" borderId="10" xfId="0" applyNumberFormat="1" applyFill="1" applyBorder="1"/>
    <xf numFmtId="0" fontId="0" fillId="4" borderId="11" xfId="0" applyFill="1" applyBorder="1"/>
    <xf numFmtId="168" fontId="0" fillId="4" borderId="11" xfId="0" applyNumberFormat="1" applyFill="1" applyBorder="1"/>
    <xf numFmtId="0" fontId="0" fillId="4" borderId="0" xfId="0" applyFill="1"/>
    <xf numFmtId="0" fontId="0" fillId="3" borderId="11" xfId="0" applyFill="1" applyBorder="1"/>
    <xf numFmtId="168" fontId="0" fillId="3" borderId="11" xfId="0" applyNumberFormat="1" applyFill="1" applyBorder="1"/>
    <xf numFmtId="0" fontId="0" fillId="3" borderId="12" xfId="0" applyFill="1" applyBorder="1"/>
    <xf numFmtId="168" fontId="0" fillId="3" borderId="12" xfId="0" applyNumberFormat="1" applyFill="1" applyBorder="1"/>
    <xf numFmtId="168" fontId="2" fillId="3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3.9075039165980474</c:v>
                </c:pt>
                <c:pt idx="1">
                  <c:v>4.384824103300561</c:v>
                </c:pt>
                <c:pt idx="2">
                  <c:v>4.9582622381557284</c:v>
                </c:pt>
                <c:pt idx="3">
                  <c:v>5.5429877802298089</c:v>
                </c:pt>
                <c:pt idx="4">
                  <c:v>6.115908907376026</c:v>
                </c:pt>
                <c:pt idx="5">
                  <c:v>6.6722764219614312</c:v>
                </c:pt>
                <c:pt idx="6">
                  <c:v>7.3294404284310319</c:v>
                </c:pt>
                <c:pt idx="7">
                  <c:v>7.5511711928635012</c:v>
                </c:pt>
                <c:pt idx="8">
                  <c:v>7.4651905021834128</c:v>
                </c:pt>
                <c:pt idx="9">
                  <c:v>7.7762514890706624</c:v>
                </c:pt>
                <c:pt idx="10">
                  <c:v>7.424403296217986</c:v>
                </c:pt>
                <c:pt idx="11">
                  <c:v>7.276383714039353</c:v>
                </c:pt>
                <c:pt idx="12">
                  <c:v>6.5317631082471683</c:v>
                </c:pt>
                <c:pt idx="13">
                  <c:v>5.8198265954883022</c:v>
                </c:pt>
                <c:pt idx="14">
                  <c:v>5.6514123987684686</c:v>
                </c:pt>
                <c:pt idx="15">
                  <c:v>5.4124371967131246</c:v>
                </c:pt>
                <c:pt idx="16">
                  <c:v>5.3283296254666954</c:v>
                </c:pt>
                <c:pt idx="17">
                  <c:v>5.9788402304790873</c:v>
                </c:pt>
                <c:pt idx="18">
                  <c:v>5.1903052821171105</c:v>
                </c:pt>
                <c:pt idx="19">
                  <c:v>4.2167868962065551</c:v>
                </c:pt>
                <c:pt idx="20">
                  <c:v>3.6306496718374284</c:v>
                </c:pt>
                <c:pt idx="21">
                  <c:v>3.3070394515320602</c:v>
                </c:pt>
                <c:pt idx="22">
                  <c:v>2.8618313624793617</c:v>
                </c:pt>
                <c:pt idx="23">
                  <c:v>2.8391992958295145</c:v>
                </c:pt>
                <c:pt idx="24">
                  <c:v>2.8087137487251019</c:v>
                </c:pt>
                <c:pt idx="25">
                  <c:v>2.7703747211661303</c:v>
                </c:pt>
                <c:pt idx="26">
                  <c:v>2.7241822131525923</c:v>
                </c:pt>
                <c:pt idx="27">
                  <c:v>2.6701362246844877</c:v>
                </c:pt>
                <c:pt idx="28">
                  <c:v>2.6082367557618191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2-4176-AD9A-B8BFC52E8325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8.7481197754448008</c:v>
                </c:pt>
                <c:pt idx="1">
                  <c:v>9.7235698947484028</c:v>
                </c:pt>
                <c:pt idx="2">
                  <c:v>10.81768370723433</c:v>
                </c:pt>
                <c:pt idx="3">
                  <c:v>11.680312407084289</c:v>
                </c:pt>
                <c:pt idx="4">
                  <c:v>12.035435043241224</c:v>
                </c:pt>
                <c:pt idx="5">
                  <c:v>10.730958531226914</c:v>
                </c:pt>
                <c:pt idx="6">
                  <c:v>11.139783212732304</c:v>
                </c:pt>
                <c:pt idx="7">
                  <c:v>11.876685671828749</c:v>
                </c:pt>
                <c:pt idx="8">
                  <c:v>12.159109240288647</c:v>
                </c:pt>
                <c:pt idx="9">
                  <c:v>12.410481222369055</c:v>
                </c:pt>
                <c:pt idx="10">
                  <c:v>12.113185625314268</c:v>
                </c:pt>
                <c:pt idx="11">
                  <c:v>11.988542304899749</c:v>
                </c:pt>
                <c:pt idx="12">
                  <c:v>10.085658131616164</c:v>
                </c:pt>
                <c:pt idx="13">
                  <c:v>9.0087315656169231</c:v>
                </c:pt>
                <c:pt idx="14">
                  <c:v>8.6938980148633611</c:v>
                </c:pt>
                <c:pt idx="15">
                  <c:v>7.2334059827926112</c:v>
                </c:pt>
                <c:pt idx="16">
                  <c:v>6.9692788750268839</c:v>
                </c:pt>
                <c:pt idx="17">
                  <c:v>6.9966411585890373</c:v>
                </c:pt>
                <c:pt idx="18">
                  <c:v>6.95605813820276</c:v>
                </c:pt>
                <c:pt idx="19">
                  <c:v>6.5171280763669657</c:v>
                </c:pt>
                <c:pt idx="20">
                  <c:v>5.8776280665528793</c:v>
                </c:pt>
                <c:pt idx="21">
                  <c:v>5.6719555881929908</c:v>
                </c:pt>
                <c:pt idx="22">
                  <c:v>5.023278186022905</c:v>
                </c:pt>
                <c:pt idx="23">
                  <c:v>4.9958210048587492</c:v>
                </c:pt>
                <c:pt idx="24">
                  <c:v>4.9569531716272168</c:v>
                </c:pt>
                <c:pt idx="25">
                  <c:v>4.9066746863283077</c:v>
                </c:pt>
                <c:pt idx="26">
                  <c:v>4.8449855489620361</c:v>
                </c:pt>
                <c:pt idx="27">
                  <c:v>4.7718857595283914</c:v>
                </c:pt>
                <c:pt idx="28">
                  <c:v>4.6873753180273905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2-4176-AD9A-B8BFC52E8325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1.6537334529145704</c:v>
                </c:pt>
                <c:pt idx="1">
                  <c:v>1.5614152278754587</c:v>
                </c:pt>
                <c:pt idx="2">
                  <c:v>1.6520028062083254</c:v>
                </c:pt>
                <c:pt idx="3">
                  <c:v>1.5917991845631985</c:v>
                </c:pt>
                <c:pt idx="4">
                  <c:v>1.2417390975059581</c:v>
                </c:pt>
                <c:pt idx="5">
                  <c:v>1.0381195524697957</c:v>
                </c:pt>
                <c:pt idx="6">
                  <c:v>0.97714246447540387</c:v>
                </c:pt>
                <c:pt idx="7">
                  <c:v>0.93600166084254877</c:v>
                </c:pt>
                <c:pt idx="8">
                  <c:v>0.8609227218811063</c:v>
                </c:pt>
                <c:pt idx="9">
                  <c:v>0.82905186415007115</c:v>
                </c:pt>
                <c:pt idx="10">
                  <c:v>0.78571041533417485</c:v>
                </c:pt>
                <c:pt idx="11">
                  <c:v>0.77729143432064141</c:v>
                </c:pt>
                <c:pt idx="12">
                  <c:v>0.7226420611267711</c:v>
                </c:pt>
                <c:pt idx="13">
                  <c:v>0.6815298839393914</c:v>
                </c:pt>
                <c:pt idx="14">
                  <c:v>0.68135565822527966</c:v>
                </c:pt>
                <c:pt idx="15">
                  <c:v>0.65883415316160188</c:v>
                </c:pt>
                <c:pt idx="16">
                  <c:v>0.59131191242310777</c:v>
                </c:pt>
                <c:pt idx="17">
                  <c:v>0.61886794271377599</c:v>
                </c:pt>
                <c:pt idx="18">
                  <c:v>0.45646892420963775</c:v>
                </c:pt>
                <c:pt idx="19">
                  <c:v>0.28471830443195872</c:v>
                </c:pt>
                <c:pt idx="20">
                  <c:v>0.24762024519520562</c:v>
                </c:pt>
                <c:pt idx="21">
                  <c:v>0.28351454270018456</c:v>
                </c:pt>
                <c:pt idx="22">
                  <c:v>0.24589108334345375</c:v>
                </c:pt>
                <c:pt idx="23">
                  <c:v>0.24520517519900742</c:v>
                </c:pt>
                <c:pt idx="24">
                  <c:v>0.24396926715673772</c:v>
                </c:pt>
                <c:pt idx="25">
                  <c:v>0.24218335921664455</c:v>
                </c:pt>
                <c:pt idx="26">
                  <c:v>0.2398474513787279</c:v>
                </c:pt>
                <c:pt idx="27">
                  <c:v>0.23696154364298774</c:v>
                </c:pt>
                <c:pt idx="28">
                  <c:v>0.23352563600942411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B2-4176-AD9A-B8BFC52E8325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1.2996953027281617</c:v>
                </c:pt>
                <c:pt idx="1">
                  <c:v>1.0265364770468299</c:v>
                </c:pt>
                <c:pt idx="2">
                  <c:v>1.0769164891060354</c:v>
                </c:pt>
                <c:pt idx="3">
                  <c:v>1.1154350076937682</c:v>
                </c:pt>
                <c:pt idx="4">
                  <c:v>0.82687812943539596</c:v>
                </c:pt>
                <c:pt idx="5">
                  <c:v>0.70029930564396603</c:v>
                </c:pt>
                <c:pt idx="6">
                  <c:v>0.67900931621257477</c:v>
                </c:pt>
                <c:pt idx="7">
                  <c:v>0.73250868057588059</c:v>
                </c:pt>
                <c:pt idx="8">
                  <c:v>0.76395886331629914</c:v>
                </c:pt>
                <c:pt idx="9">
                  <c:v>0.81564546364593238</c:v>
                </c:pt>
                <c:pt idx="10">
                  <c:v>0.80356012240382457</c:v>
                </c:pt>
                <c:pt idx="11">
                  <c:v>0.80667932251780983</c:v>
                </c:pt>
                <c:pt idx="12">
                  <c:v>0.80468911897973694</c:v>
                </c:pt>
                <c:pt idx="13">
                  <c:v>0.80934289514073487</c:v>
                </c:pt>
                <c:pt idx="14">
                  <c:v>0.7070225794291497</c:v>
                </c:pt>
                <c:pt idx="15">
                  <c:v>0.69133489327453057</c:v>
                </c:pt>
                <c:pt idx="16">
                  <c:v>0.75907451089310929</c:v>
                </c:pt>
                <c:pt idx="17">
                  <c:v>0.78173207394895972</c:v>
                </c:pt>
                <c:pt idx="18">
                  <c:v>0.73431349591815231</c:v>
                </c:pt>
                <c:pt idx="19">
                  <c:v>0.70229322003557482</c:v>
                </c:pt>
                <c:pt idx="20">
                  <c:v>0.65799994104611104</c:v>
                </c:pt>
                <c:pt idx="21">
                  <c:v>0.63648247938765801</c:v>
                </c:pt>
                <c:pt idx="22">
                  <c:v>0.51063393352641817</c:v>
                </c:pt>
                <c:pt idx="23">
                  <c:v>0.50866291313679191</c:v>
                </c:pt>
                <c:pt idx="24">
                  <c:v>0.50597036953282815</c:v>
                </c:pt>
                <c:pt idx="25">
                  <c:v>0.50255630271452667</c:v>
                </c:pt>
                <c:pt idx="26">
                  <c:v>0.49842071268188748</c:v>
                </c:pt>
                <c:pt idx="27">
                  <c:v>0.49356359943491085</c:v>
                </c:pt>
                <c:pt idx="28">
                  <c:v>0.48798496297359661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B2-4176-AD9A-B8BFC52E8325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0.17700777944569157</c:v>
                </c:pt>
                <c:pt idx="1">
                  <c:v>0.19351970554122608</c:v>
                </c:pt>
                <c:pt idx="2">
                  <c:v>0.20945695414535034</c:v>
                </c:pt>
                <c:pt idx="3">
                  <c:v>0.22374100638123312</c:v>
                </c:pt>
                <c:pt idx="4">
                  <c:v>0.23779737125635175</c:v>
                </c:pt>
                <c:pt idx="5">
                  <c:v>0.25172284497002489</c:v>
                </c:pt>
                <c:pt idx="6">
                  <c:v>0.26294768762544396</c:v>
                </c:pt>
                <c:pt idx="7">
                  <c:v>0.27384023957084108</c:v>
                </c:pt>
                <c:pt idx="8">
                  <c:v>0.28010293083303295</c:v>
                </c:pt>
                <c:pt idx="9">
                  <c:v>0.28398068200275034</c:v>
                </c:pt>
                <c:pt idx="10">
                  <c:v>0.28403464144942714</c:v>
                </c:pt>
                <c:pt idx="11">
                  <c:v>0.28538553527041072</c:v>
                </c:pt>
                <c:pt idx="12">
                  <c:v>0.26663747555692197</c:v>
                </c:pt>
                <c:pt idx="13">
                  <c:v>0.24137034152852962</c:v>
                </c:pt>
                <c:pt idx="14">
                  <c:v>0.23858297088543923</c:v>
                </c:pt>
                <c:pt idx="15">
                  <c:v>0.23588277573390048</c:v>
                </c:pt>
                <c:pt idx="16">
                  <c:v>0.23380183418578296</c:v>
                </c:pt>
                <c:pt idx="17">
                  <c:v>0.23066894906030933</c:v>
                </c:pt>
                <c:pt idx="18">
                  <c:v>0.2120802342016794</c:v>
                </c:pt>
                <c:pt idx="19">
                  <c:v>0.18618892396733011</c:v>
                </c:pt>
                <c:pt idx="20">
                  <c:v>0.17789654622933956</c:v>
                </c:pt>
                <c:pt idx="21">
                  <c:v>0.17482222291044966</c:v>
                </c:pt>
                <c:pt idx="22">
                  <c:v>0.17100700972912308</c:v>
                </c:pt>
                <c:pt idx="23">
                  <c:v>0.17032261389182213</c:v>
                </c:pt>
                <c:pt idx="24">
                  <c:v>0.1693434078523002</c:v>
                </c:pt>
                <c:pt idx="25">
                  <c:v>0.16806939161055737</c:v>
                </c:pt>
                <c:pt idx="26">
                  <c:v>0.16650056516659356</c:v>
                </c:pt>
                <c:pt idx="27">
                  <c:v>0.16463692852040879</c:v>
                </c:pt>
                <c:pt idx="28">
                  <c:v>0.16247848167200307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B2-4176-AD9A-B8BFC52E8325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0.24225756024188475</c:v>
                </c:pt>
                <c:pt idx="1">
                  <c:v>0.28779146046092807</c:v>
                </c:pt>
                <c:pt idx="2">
                  <c:v>0.33840109108261157</c:v>
                </c:pt>
                <c:pt idx="3">
                  <c:v>0.37028918348231188</c:v>
                </c:pt>
                <c:pt idx="4">
                  <c:v>0.40564965302270062</c:v>
                </c:pt>
                <c:pt idx="5">
                  <c:v>0.45070128980617535</c:v>
                </c:pt>
                <c:pt idx="6">
                  <c:v>0.48592912721281728</c:v>
                </c:pt>
                <c:pt idx="7">
                  <c:v>0.51938719182228765</c:v>
                </c:pt>
                <c:pt idx="8">
                  <c:v>0.49365806148713676</c:v>
                </c:pt>
                <c:pt idx="9">
                  <c:v>0.48255287520903306</c:v>
                </c:pt>
                <c:pt idx="10">
                  <c:v>0.46864605440038803</c:v>
                </c:pt>
                <c:pt idx="11">
                  <c:v>0.46319329823584893</c:v>
                </c:pt>
                <c:pt idx="12">
                  <c:v>0.25477737547388246</c:v>
                </c:pt>
                <c:pt idx="13">
                  <c:v>0.24111152045710277</c:v>
                </c:pt>
                <c:pt idx="14">
                  <c:v>0.2327260681053924</c:v>
                </c:pt>
                <c:pt idx="15">
                  <c:v>0.22233420540820745</c:v>
                </c:pt>
                <c:pt idx="16">
                  <c:v>0.20846590789236849</c:v>
                </c:pt>
                <c:pt idx="17">
                  <c:v>0.21991231551953136</c:v>
                </c:pt>
                <c:pt idx="18">
                  <c:v>0.19607970830410612</c:v>
                </c:pt>
                <c:pt idx="19">
                  <c:v>0.15239457327943701</c:v>
                </c:pt>
                <c:pt idx="20">
                  <c:v>0.13478597646498194</c:v>
                </c:pt>
                <c:pt idx="21">
                  <c:v>0.11822732810433594</c:v>
                </c:pt>
                <c:pt idx="22">
                  <c:v>0.1125490200054806</c:v>
                </c:pt>
                <c:pt idx="23">
                  <c:v>0.11185494880344711</c:v>
                </c:pt>
                <c:pt idx="24">
                  <c:v>0.11094152842151241</c:v>
                </c:pt>
                <c:pt idx="25">
                  <c:v>0.10980875885967643</c:v>
                </c:pt>
                <c:pt idx="26">
                  <c:v>0.10845664011793921</c:v>
                </c:pt>
                <c:pt idx="27">
                  <c:v>0.10688517219630071</c:v>
                </c:pt>
                <c:pt idx="28">
                  <c:v>0.10509435509476102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B2-4176-AD9A-B8BFC52E8325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1.547778432187884</c:v>
                </c:pt>
                <c:pt idx="1">
                  <c:v>1.7709141126353827</c:v>
                </c:pt>
                <c:pt idx="2">
                  <c:v>1.9848242328229315</c:v>
                </c:pt>
                <c:pt idx="3">
                  <c:v>2.1869487884806107</c:v>
                </c:pt>
                <c:pt idx="4">
                  <c:v>2.3794584659515943</c:v>
                </c:pt>
                <c:pt idx="5">
                  <c:v>2.5608132563926969</c:v>
                </c:pt>
                <c:pt idx="6">
                  <c:v>2.7298868561242617</c:v>
                </c:pt>
                <c:pt idx="7">
                  <c:v>2.877907632275833</c:v>
                </c:pt>
                <c:pt idx="8">
                  <c:v>2.8272921864040872</c:v>
                </c:pt>
                <c:pt idx="9">
                  <c:v>2.7736111141463442</c:v>
                </c:pt>
                <c:pt idx="10">
                  <c:v>2.6401834982061789</c:v>
                </c:pt>
                <c:pt idx="11">
                  <c:v>2.5501617630471363</c:v>
                </c:pt>
                <c:pt idx="12">
                  <c:v>1.2626143142672213</c:v>
                </c:pt>
                <c:pt idx="13">
                  <c:v>1.0994795761963723</c:v>
                </c:pt>
                <c:pt idx="14">
                  <c:v>1.0938465472806147</c:v>
                </c:pt>
                <c:pt idx="15">
                  <c:v>1.0901620284328755</c:v>
                </c:pt>
                <c:pt idx="16">
                  <c:v>1.0458593436659531</c:v>
                </c:pt>
                <c:pt idx="17">
                  <c:v>0.99699327611672572</c:v>
                </c:pt>
                <c:pt idx="18">
                  <c:v>0.85666730430594429</c:v>
                </c:pt>
                <c:pt idx="19">
                  <c:v>0.58431841280718766</c:v>
                </c:pt>
                <c:pt idx="20">
                  <c:v>0.5188831581640162</c:v>
                </c:pt>
                <c:pt idx="21">
                  <c:v>0.50906152486808098</c:v>
                </c:pt>
                <c:pt idx="22">
                  <c:v>0.48803986220788537</c:v>
                </c:pt>
                <c:pt idx="23">
                  <c:v>0.48601543369504413</c:v>
                </c:pt>
                <c:pt idx="24">
                  <c:v>0.48303913939629545</c:v>
                </c:pt>
                <c:pt idx="25">
                  <c:v>0.47911097931164048</c:v>
                </c:pt>
                <c:pt idx="26">
                  <c:v>0.47423095344107752</c:v>
                </c:pt>
                <c:pt idx="27">
                  <c:v>0.46839906178460733</c:v>
                </c:pt>
                <c:pt idx="28">
                  <c:v>0.4616153043422303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B2-4176-AD9A-B8BFC52E8325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1.1607182949133774</c:v>
                </c:pt>
                <c:pt idx="1">
                  <c:v>1.3052911532137614</c:v>
                </c:pt>
                <c:pt idx="2">
                  <c:v>1.5744699809679161</c:v>
                </c:pt>
                <c:pt idx="3">
                  <c:v>1.7167652888921248</c:v>
                </c:pt>
                <c:pt idx="4">
                  <c:v>1.8657650367341392</c:v>
                </c:pt>
                <c:pt idx="5">
                  <c:v>2.0215937684442014</c:v>
                </c:pt>
                <c:pt idx="6">
                  <c:v>2.1086592323958815</c:v>
                </c:pt>
                <c:pt idx="7">
                  <c:v>2.2383481744760076</c:v>
                </c:pt>
                <c:pt idx="8">
                  <c:v>2.2425362431133014</c:v>
                </c:pt>
                <c:pt idx="9">
                  <c:v>2.2698061227396096</c:v>
                </c:pt>
                <c:pt idx="10">
                  <c:v>2.234635759281915</c:v>
                </c:pt>
                <c:pt idx="11">
                  <c:v>2.1489156647263443</c:v>
                </c:pt>
                <c:pt idx="12">
                  <c:v>1.7421767355750826</c:v>
                </c:pt>
                <c:pt idx="13">
                  <c:v>1.6690433242487326</c:v>
                </c:pt>
                <c:pt idx="14">
                  <c:v>1.5792536699056321</c:v>
                </c:pt>
                <c:pt idx="15">
                  <c:v>1.4903451973057591</c:v>
                </c:pt>
                <c:pt idx="16">
                  <c:v>1.3940256459146718</c:v>
                </c:pt>
                <c:pt idx="17">
                  <c:v>1.5451570571503912</c:v>
                </c:pt>
                <c:pt idx="18">
                  <c:v>1.3335708750354183</c:v>
                </c:pt>
                <c:pt idx="19">
                  <c:v>1.1591010993741124</c:v>
                </c:pt>
                <c:pt idx="20">
                  <c:v>1.048857883655578</c:v>
                </c:pt>
                <c:pt idx="21">
                  <c:v>0.97528638211434215</c:v>
                </c:pt>
                <c:pt idx="22">
                  <c:v>0.9004985490882752</c:v>
                </c:pt>
                <c:pt idx="23">
                  <c:v>0.89501919239785854</c:v>
                </c:pt>
                <c:pt idx="24">
                  <c:v>0.8876333789470312</c:v>
                </c:pt>
                <c:pt idx="25">
                  <c:v>0.87834110873579452</c:v>
                </c:pt>
                <c:pt idx="26">
                  <c:v>0.86714238176414549</c:v>
                </c:pt>
                <c:pt idx="27">
                  <c:v>0.85403719803208711</c:v>
                </c:pt>
                <c:pt idx="28">
                  <c:v>0.83902555753961816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B2-4176-AD9A-B8BFC52E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#,##0.0;\-#,##0.0;\-;@</c:formatCode>
                <c:ptCount val="9"/>
                <c:pt idx="0">
                  <c:v>2.1068314653039382</c:v>
                </c:pt>
                <c:pt idx="1">
                  <c:v>0</c:v>
                </c:pt>
                <c:pt idx="2">
                  <c:v>0.6001765327909786</c:v>
                </c:pt>
                <c:pt idx="3">
                  <c:v>1.4206269319505848E-2</c:v>
                </c:pt>
                <c:pt idx="5">
                  <c:v>15.467596769835273</c:v>
                </c:pt>
                <c:pt idx="6">
                  <c:v>1.2207458336732711</c:v>
                </c:pt>
                <c:pt idx="7">
                  <c:v>1.0312780171609885</c:v>
                </c:pt>
                <c:pt idx="8">
                  <c:v>1.4676485846707996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D-41BC-962D-F97FEBF73A88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#,##0.0;\-#,##0.0;\-;@</c:formatCode>
                <c:ptCount val="9"/>
                <c:pt idx="0">
                  <c:v>0.2739357054286321</c:v>
                </c:pt>
                <c:pt idx="1">
                  <c:v>3.9720243669243309E-2</c:v>
                </c:pt>
                <c:pt idx="2">
                  <c:v>0</c:v>
                </c:pt>
                <c:pt idx="3">
                  <c:v>3.3060615891620024E-4</c:v>
                </c:pt>
                <c:pt idx="5">
                  <c:v>1.8373351859666203</c:v>
                </c:pt>
                <c:pt idx="6">
                  <c:v>5.7739741729895891E-2</c:v>
                </c:pt>
                <c:pt idx="7">
                  <c:v>1.6364027066895242E-5</c:v>
                </c:pt>
                <c:pt idx="8">
                  <c:v>3.3415031143285579E-3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8D-41BC-962D-F97FEBF73A88}"/>
            </c:ext>
          </c:extLst>
        </c:ser>
        <c:ser>
          <c:idx val="9"/>
          <c:order val="2"/>
          <c:tx>
            <c:v>Electronics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Lit>
              <c:ptCount val="9"/>
              <c:pt idx="0">
                <c:v>Peak A</c:v>
              </c:pt>
              <c:pt idx="1">
                <c:v>Peak B</c:v>
              </c:pt>
              <c:pt idx="2">
                <c:v>Peak C</c:v>
              </c:pt>
              <c:pt idx="3">
                <c:v>Peak D</c:v>
              </c:pt>
              <c:pt idx="4">
                <c:v> </c:v>
              </c:pt>
              <c:pt idx="5">
                <c:v>Other A</c:v>
              </c:pt>
              <c:pt idx="6">
                <c:v>Other B</c:v>
              </c:pt>
              <c:pt idx="7">
                <c:v>Other C</c:v>
              </c:pt>
              <c:pt idx="8">
                <c:v>Other D</c:v>
              </c:pt>
            </c:strLit>
          </c:cat>
          <c:val>
            <c:numLit>
              <c:formatCode>General</c:formatCode>
              <c:ptCount val="9"/>
              <c:pt idx="0">
                <c:v>0.16613453039645085</c:v>
              </c:pt>
              <c:pt idx="1">
                <c:v>0</c:v>
              </c:pt>
              <c:pt idx="2">
                <c:v>0</c:v>
              </c:pt>
              <c:pt idx="3">
                <c:v>7.6760350547868256E-2</c:v>
              </c:pt>
              <c:pt idx="5">
                <c:v>4.7111832323804084</c:v>
              </c:pt>
              <c:pt idx="6">
                <c:v>0.26884408390721531</c:v>
              </c:pt>
              <c:pt idx="7">
                <c:v>2.8295740800557798E-3</c:v>
              </c:pt>
              <c:pt idx="8">
                <c:v>0.37333460347282221</c:v>
              </c:pt>
            </c:numLit>
          </c:val>
          <c:extLst>
            <c:ext xmlns:c16="http://schemas.microsoft.com/office/drawing/2014/chart" uri="{C3380CC4-5D6E-409C-BE32-E72D297353CC}">
              <c16:uniqueId val="{00000002-A88D-41BC-962D-F97FEBF73A88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#,##0.0;\-#,##0.0;\-;@</c:formatCode>
                <c:ptCount val="9"/>
                <c:pt idx="0">
                  <c:v>5.9940711823800426</c:v>
                </c:pt>
                <c:pt idx="1">
                  <c:v>0</c:v>
                </c:pt>
                <c:pt idx="2">
                  <c:v>0.12988709758545078</c:v>
                </c:pt>
                <c:pt idx="3">
                  <c:v>1.3542716857098394E-3</c:v>
                </c:pt>
                <c:pt idx="5">
                  <c:v>4.2948683133970107</c:v>
                </c:pt>
                <c:pt idx="6">
                  <c:v>0.37100131183928436</c:v>
                </c:pt>
                <c:pt idx="7">
                  <c:v>2.045056237530718</c:v>
                </c:pt>
                <c:pt idx="8">
                  <c:v>0.32515970004627265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8D-41BC-962D-F97FEBF73A88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#,##0.0;\-#,##0.0;\-;@</c:formatCode>
                <c:ptCount val="9"/>
                <c:pt idx="0">
                  <c:v>1.1676370048086462</c:v>
                </c:pt>
                <c:pt idx="1">
                  <c:v>3.4870662376694189E-3</c:v>
                </c:pt>
                <c:pt idx="2">
                  <c:v>3.0302973697810946E-3</c:v>
                </c:pt>
                <c:pt idx="3">
                  <c:v>0.5277722103635224</c:v>
                </c:pt>
                <c:pt idx="5">
                  <c:v>12.536282980349851</c:v>
                </c:pt>
                <c:pt idx="6">
                  <c:v>0.48558608321542335</c:v>
                </c:pt>
                <c:pt idx="7">
                  <c:v>0.1902548345398308</c:v>
                </c:pt>
                <c:pt idx="8">
                  <c:v>2.9152603715040244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8D-41BC-962D-F97FEBF73A88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#,##0.0;\-#,##0.0;\-;@</c:formatCode>
                <c:ptCount val="9"/>
                <c:pt idx="0">
                  <c:v>0.52160893804035791</c:v>
                </c:pt>
                <c:pt idx="1">
                  <c:v>0</c:v>
                </c:pt>
                <c:pt idx="2">
                  <c:v>0.62326194433828297</c:v>
                </c:pt>
                <c:pt idx="3">
                  <c:v>1.6433354906469861</c:v>
                </c:pt>
                <c:pt idx="5">
                  <c:v>16.341170134651243</c:v>
                </c:pt>
                <c:pt idx="6">
                  <c:v>3.4532013779616086</c:v>
                </c:pt>
                <c:pt idx="7">
                  <c:v>1.7031252943282253</c:v>
                </c:pt>
                <c:pt idx="8">
                  <c:v>20.549472136963701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8D-41BC-962D-F97FEBF73A88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#,##0.0;\-#,##0.0;\-;@</c:formatCode>
                <c:ptCount val="9"/>
                <c:pt idx="0">
                  <c:v>0.90999753706109177</c:v>
                </c:pt>
                <c:pt idx="1">
                  <c:v>1.8698371810323371</c:v>
                </c:pt>
                <c:pt idx="2">
                  <c:v>0.22110781128557047</c:v>
                </c:pt>
                <c:pt idx="3">
                  <c:v>0.45042649078700542</c:v>
                </c:pt>
                <c:pt idx="5">
                  <c:v>10.470400692428925</c:v>
                </c:pt>
                <c:pt idx="6">
                  <c:v>2.6520322925208628</c:v>
                </c:pt>
                <c:pt idx="7">
                  <c:v>3.367324727268619E-2</c:v>
                </c:pt>
                <c:pt idx="8">
                  <c:v>2.0996046681281806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88D-41BC-962D-F97FEBF73A88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#,##0.0;\-#,##0.0;\-;@</c:formatCode>
                <c:ptCount val="9"/>
                <c:pt idx="0">
                  <c:v>2.0686535095217859</c:v>
                </c:pt>
                <c:pt idx="1">
                  <c:v>15.460192674417627</c:v>
                </c:pt>
                <c:pt idx="2">
                  <c:v>0.49011777123381306</c:v>
                </c:pt>
                <c:pt idx="3">
                  <c:v>1.1746794594693504</c:v>
                </c:pt>
                <c:pt idx="5">
                  <c:v>70.659938329158436</c:v>
                </c:pt>
                <c:pt idx="6">
                  <c:v>5.8445608367486441</c:v>
                </c:pt>
                <c:pt idx="7">
                  <c:v>0.24405937649712128</c:v>
                </c:pt>
                <c:pt idx="8">
                  <c:v>0.91695438018012132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88D-41BC-962D-F97FEBF73A88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#,##0.0;\-#,##0.0;\-;@</c:formatCode>
                <c:ptCount val="9"/>
                <c:pt idx="0">
                  <c:v>1.6371619883974595</c:v>
                </c:pt>
                <c:pt idx="1">
                  <c:v>8.8288641484066226E-3</c:v>
                </c:pt>
                <c:pt idx="2">
                  <c:v>0.28279929935973064</c:v>
                </c:pt>
                <c:pt idx="3">
                  <c:v>0.1813693189077607</c:v>
                </c:pt>
                <c:pt idx="5">
                  <c:v>56.968907050688657</c:v>
                </c:pt>
                <c:pt idx="6">
                  <c:v>9.1249808192743824</c:v>
                </c:pt>
                <c:pt idx="7">
                  <c:v>0.17537991912310505</c:v>
                </c:pt>
                <c:pt idx="8">
                  <c:v>3.037086966882157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88D-41BC-962D-F97FEBF73A88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#,##0.0;\-#,##0.0;\-;@</c:formatCode>
                <c:ptCount val="9"/>
                <c:pt idx="0">
                  <c:v>8.4178420012690669</c:v>
                </c:pt>
                <c:pt idx="1">
                  <c:v>0.41433346257089781</c:v>
                </c:pt>
                <c:pt idx="2">
                  <c:v>0.39217244998268486</c:v>
                </c:pt>
                <c:pt idx="3">
                  <c:v>1.6836993127182576</c:v>
                </c:pt>
                <c:pt idx="5">
                  <c:v>6.8621337130536357</c:v>
                </c:pt>
                <c:pt idx="6">
                  <c:v>0.48958916508887973</c:v>
                </c:pt>
                <c:pt idx="7">
                  <c:v>0.62803416563170789</c:v>
                </c:pt>
                <c:pt idx="8">
                  <c:v>1.1944945568343894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8D-41BC-962D-F97FEBF73A88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#,##0.0;\-#,##0.0;\-;@</c:formatCode>
                <c:ptCount val="9"/>
                <c:pt idx="0">
                  <c:v>108.35783675248123</c:v>
                </c:pt>
                <c:pt idx="1">
                  <c:v>5.6121243533672818</c:v>
                </c:pt>
                <c:pt idx="2">
                  <c:v>2.5583495547038231</c:v>
                </c:pt>
                <c:pt idx="3">
                  <c:v>25.870097136106867</c:v>
                </c:pt>
                <c:pt idx="5">
                  <c:v>20.359173341763434</c:v>
                </c:pt>
                <c:pt idx="6">
                  <c:v>0.50970926641046566</c:v>
                </c:pt>
                <c:pt idx="7">
                  <c:v>0.59440289201319396</c:v>
                </c:pt>
                <c:pt idx="8">
                  <c:v>3.914315389924055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88D-41BC-962D-F97FEBF73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5D6A36-0C67-4929-99AD-10C94758FE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67285F-D29E-46C8-94CB-81CBEEF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95D901-6112-4CB7-A243-FAF2EEFBED2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4881A-58A5-47F2-876D-680EB676FBF7}">
  <sheetPr codeName="Sheet12"/>
  <dimension ref="B23:AG155"/>
  <sheetViews>
    <sheetView tabSelected="1" zoomScale="75" zoomScaleNormal="75" workbookViewId="0"/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  <col min="33" max="33" width="16.5703125" bestFit="1" customWidth="1"/>
  </cols>
  <sheetData>
    <row r="23" spans="2:31" x14ac:dyDescent="0.25">
      <c r="B23" s="1" t="s">
        <v>9</v>
      </c>
    </row>
    <row r="24" spans="2:31" x14ac:dyDescent="0.25">
      <c r="B24" s="2" t="s">
        <v>0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">
        <v>1</v>
      </c>
      <c r="C25" s="5">
        <v>3.9075039165980474</v>
      </c>
      <c r="D25" s="5">
        <v>4.384824103300561</v>
      </c>
      <c r="E25" s="5">
        <v>4.9582622381557284</v>
      </c>
      <c r="F25" s="5">
        <v>5.5429877802298089</v>
      </c>
      <c r="G25" s="5">
        <v>6.115908907376026</v>
      </c>
      <c r="H25" s="5">
        <v>6.6722764219614312</v>
      </c>
      <c r="I25" s="5">
        <v>7.3294404284310319</v>
      </c>
      <c r="J25" s="5">
        <v>7.5511711928635012</v>
      </c>
      <c r="K25" s="5">
        <v>7.4651905021834128</v>
      </c>
      <c r="L25" s="5">
        <v>7.7762514890706624</v>
      </c>
      <c r="M25" s="5">
        <v>7.424403296217986</v>
      </c>
      <c r="N25" s="5">
        <v>7.276383714039353</v>
      </c>
      <c r="O25" s="5">
        <v>6.5317631082471683</v>
      </c>
      <c r="P25" s="5">
        <v>5.8198265954883022</v>
      </c>
      <c r="Q25" s="5">
        <v>5.6514123987684686</v>
      </c>
      <c r="R25" s="5">
        <v>5.4124371967131246</v>
      </c>
      <c r="S25" s="5">
        <v>5.3283296254666954</v>
      </c>
      <c r="T25" s="5">
        <v>5.9788402304790873</v>
      </c>
      <c r="U25" s="5">
        <v>5.1903052821171105</v>
      </c>
      <c r="V25" s="5">
        <v>4.2167868962065551</v>
      </c>
      <c r="W25" s="5">
        <v>3.6306496718374284</v>
      </c>
      <c r="X25" s="5">
        <v>3.3070394515320602</v>
      </c>
      <c r="Y25" s="5">
        <v>2.8618313624793617</v>
      </c>
      <c r="Z25" s="5">
        <v>2.8391992958295145</v>
      </c>
      <c r="AA25" s="5">
        <v>2.8087137487251019</v>
      </c>
      <c r="AB25" s="5">
        <v>2.7703747211661303</v>
      </c>
      <c r="AC25" s="5">
        <v>2.7241822131525923</v>
      </c>
      <c r="AD25" s="5">
        <v>2.6701362246844877</v>
      </c>
      <c r="AE25" s="5">
        <v>2.6082367557618191</v>
      </c>
    </row>
    <row r="26" spans="2:31" x14ac:dyDescent="0.25">
      <c r="B26" s="4" t="s">
        <v>2</v>
      </c>
      <c r="C26" s="5">
        <v>8.7481197754448008</v>
      </c>
      <c r="D26" s="5">
        <v>9.7235698947484028</v>
      </c>
      <c r="E26" s="5">
        <v>10.81768370723433</v>
      </c>
      <c r="F26" s="5">
        <v>11.680312407084289</v>
      </c>
      <c r="G26" s="5">
        <v>12.035435043241224</v>
      </c>
      <c r="H26" s="5">
        <v>10.730958531226914</v>
      </c>
      <c r="I26" s="5">
        <v>11.139783212732304</v>
      </c>
      <c r="J26" s="5">
        <v>11.876685671828749</v>
      </c>
      <c r="K26" s="5">
        <v>12.159109240288647</v>
      </c>
      <c r="L26" s="5">
        <v>12.410481222369055</v>
      </c>
      <c r="M26" s="5">
        <v>12.113185625314268</v>
      </c>
      <c r="N26" s="5">
        <v>11.988542304899749</v>
      </c>
      <c r="O26" s="5">
        <v>10.085658131616164</v>
      </c>
      <c r="P26" s="5">
        <v>9.0087315656169231</v>
      </c>
      <c r="Q26" s="5">
        <v>8.6938980148633611</v>
      </c>
      <c r="R26" s="5">
        <v>7.2334059827926112</v>
      </c>
      <c r="S26" s="5">
        <v>6.9692788750268839</v>
      </c>
      <c r="T26" s="5">
        <v>6.9966411585890373</v>
      </c>
      <c r="U26" s="5">
        <v>6.95605813820276</v>
      </c>
      <c r="V26" s="5">
        <v>6.5171280763669657</v>
      </c>
      <c r="W26" s="5">
        <v>5.8776280665528793</v>
      </c>
      <c r="X26" s="5">
        <v>5.6719555881929908</v>
      </c>
      <c r="Y26" s="5">
        <v>5.023278186022905</v>
      </c>
      <c r="Z26" s="5">
        <v>4.9958210048587492</v>
      </c>
      <c r="AA26" s="5">
        <v>4.9569531716272168</v>
      </c>
      <c r="AB26" s="5">
        <v>4.9066746863283077</v>
      </c>
      <c r="AC26" s="5">
        <v>4.8449855489620361</v>
      </c>
      <c r="AD26" s="5">
        <v>4.7718857595283914</v>
      </c>
      <c r="AE26" s="5">
        <v>4.6873753180273905</v>
      </c>
    </row>
    <row r="27" spans="2:31" x14ac:dyDescent="0.25">
      <c r="B27" s="4" t="s">
        <v>3</v>
      </c>
      <c r="C27" s="5">
        <v>1.6537334529145704</v>
      </c>
      <c r="D27" s="5">
        <v>1.5614152278754587</v>
      </c>
      <c r="E27" s="5">
        <v>1.6520028062083254</v>
      </c>
      <c r="F27" s="5">
        <v>1.5917991845631985</v>
      </c>
      <c r="G27" s="5">
        <v>1.2417390975059581</v>
      </c>
      <c r="H27" s="5">
        <v>1.0381195524697957</v>
      </c>
      <c r="I27" s="5">
        <v>0.97714246447540387</v>
      </c>
      <c r="J27" s="5">
        <v>0.93600166084254877</v>
      </c>
      <c r="K27" s="5">
        <v>0.8609227218811063</v>
      </c>
      <c r="L27" s="5">
        <v>0.82905186415007115</v>
      </c>
      <c r="M27" s="5">
        <v>0.78571041533417485</v>
      </c>
      <c r="N27" s="5">
        <v>0.77729143432064141</v>
      </c>
      <c r="O27" s="5">
        <v>0.7226420611267711</v>
      </c>
      <c r="P27" s="5">
        <v>0.6815298839393914</v>
      </c>
      <c r="Q27" s="5">
        <v>0.68135565822527966</v>
      </c>
      <c r="R27" s="5">
        <v>0.65883415316160188</v>
      </c>
      <c r="S27" s="5">
        <v>0.59131191242310777</v>
      </c>
      <c r="T27" s="5">
        <v>0.61886794271377599</v>
      </c>
      <c r="U27" s="5">
        <v>0.45646892420963775</v>
      </c>
      <c r="V27" s="5">
        <v>0.28471830443195872</v>
      </c>
      <c r="W27" s="5">
        <v>0.24762024519520562</v>
      </c>
      <c r="X27" s="5">
        <v>0.28351454270018456</v>
      </c>
      <c r="Y27" s="5">
        <v>0.24589108334345375</v>
      </c>
      <c r="Z27" s="5">
        <v>0.24520517519900742</v>
      </c>
      <c r="AA27" s="5">
        <v>0.24396926715673772</v>
      </c>
      <c r="AB27" s="5">
        <v>0.24218335921664455</v>
      </c>
      <c r="AC27" s="5">
        <v>0.2398474513787279</v>
      </c>
      <c r="AD27" s="5">
        <v>0.23696154364298774</v>
      </c>
      <c r="AE27" s="5">
        <v>0.23352563600942411</v>
      </c>
    </row>
    <row r="28" spans="2:31" x14ac:dyDescent="0.25">
      <c r="B28" s="4" t="s">
        <v>5</v>
      </c>
      <c r="C28" s="5">
        <v>1.2996953027281617</v>
      </c>
      <c r="D28" s="5">
        <v>1.0265364770468299</v>
      </c>
      <c r="E28" s="5">
        <v>1.0769164891060354</v>
      </c>
      <c r="F28" s="5">
        <v>1.1154350076937682</v>
      </c>
      <c r="G28" s="5">
        <v>0.82687812943539596</v>
      </c>
      <c r="H28" s="5">
        <v>0.70029930564396603</v>
      </c>
      <c r="I28" s="5">
        <v>0.67900931621257477</v>
      </c>
      <c r="J28" s="5">
        <v>0.73250868057588059</v>
      </c>
      <c r="K28" s="5">
        <v>0.76395886331629914</v>
      </c>
      <c r="L28" s="5">
        <v>0.81564546364593238</v>
      </c>
      <c r="M28" s="5">
        <v>0.80356012240382457</v>
      </c>
      <c r="N28" s="5">
        <v>0.80667932251780983</v>
      </c>
      <c r="O28" s="5">
        <v>0.80468911897973694</v>
      </c>
      <c r="P28" s="5">
        <v>0.80934289514073487</v>
      </c>
      <c r="Q28" s="5">
        <v>0.7070225794291497</v>
      </c>
      <c r="R28" s="5">
        <v>0.69133489327453057</v>
      </c>
      <c r="S28" s="5">
        <v>0.75907451089310929</v>
      </c>
      <c r="T28" s="5">
        <v>0.78173207394895972</v>
      </c>
      <c r="U28" s="5">
        <v>0.73431349591815231</v>
      </c>
      <c r="V28" s="5">
        <v>0.70229322003557482</v>
      </c>
      <c r="W28" s="5">
        <v>0.65799994104611104</v>
      </c>
      <c r="X28" s="5">
        <v>0.63648247938765801</v>
      </c>
      <c r="Y28" s="5">
        <v>0.51063393352641817</v>
      </c>
      <c r="Z28" s="5">
        <v>0.50866291313679191</v>
      </c>
      <c r="AA28" s="5">
        <v>0.50597036953282815</v>
      </c>
      <c r="AB28" s="5">
        <v>0.50255630271452667</v>
      </c>
      <c r="AC28" s="5">
        <v>0.49842071268188748</v>
      </c>
      <c r="AD28" s="5">
        <v>0.49356359943491085</v>
      </c>
      <c r="AE28" s="5">
        <v>0.48798496297359661</v>
      </c>
    </row>
    <row r="29" spans="2:31" x14ac:dyDescent="0.25">
      <c r="B29" s="4" t="s">
        <v>4</v>
      </c>
      <c r="C29" s="5">
        <v>0.17700777944569157</v>
      </c>
      <c r="D29" s="5">
        <v>0.19351970554122608</v>
      </c>
      <c r="E29" s="5">
        <v>0.20945695414535034</v>
      </c>
      <c r="F29" s="5">
        <v>0.22374100638123312</v>
      </c>
      <c r="G29" s="5">
        <v>0.23779737125635175</v>
      </c>
      <c r="H29" s="5">
        <v>0.25172284497002489</v>
      </c>
      <c r="I29" s="5">
        <v>0.26294768762544396</v>
      </c>
      <c r="J29" s="5">
        <v>0.27384023957084108</v>
      </c>
      <c r="K29" s="5">
        <v>0.28010293083303295</v>
      </c>
      <c r="L29" s="5">
        <v>0.28398068200275034</v>
      </c>
      <c r="M29" s="5">
        <v>0.28403464144942714</v>
      </c>
      <c r="N29" s="5">
        <v>0.28538553527041072</v>
      </c>
      <c r="O29" s="5">
        <v>0.26663747555692197</v>
      </c>
      <c r="P29" s="5">
        <v>0.24137034152852962</v>
      </c>
      <c r="Q29" s="5">
        <v>0.23858297088543923</v>
      </c>
      <c r="R29" s="5">
        <v>0.23588277573390048</v>
      </c>
      <c r="S29" s="5">
        <v>0.23380183418578296</v>
      </c>
      <c r="T29" s="5">
        <v>0.23066894906030933</v>
      </c>
      <c r="U29" s="5">
        <v>0.2120802342016794</v>
      </c>
      <c r="V29" s="5">
        <v>0.18618892396733011</v>
      </c>
      <c r="W29" s="5">
        <v>0.17789654622933956</v>
      </c>
      <c r="X29" s="5">
        <v>0.17482222291044966</v>
      </c>
      <c r="Y29" s="5">
        <v>0.17100700972912308</v>
      </c>
      <c r="Z29" s="5">
        <v>0.17032261389182213</v>
      </c>
      <c r="AA29" s="5">
        <v>0.1693434078523002</v>
      </c>
      <c r="AB29" s="5">
        <v>0.16806939161055737</v>
      </c>
      <c r="AC29" s="5">
        <v>0.16650056516659356</v>
      </c>
      <c r="AD29" s="5">
        <v>0.16463692852040879</v>
      </c>
      <c r="AE29" s="5">
        <v>0.16247848167200307</v>
      </c>
    </row>
    <row r="30" spans="2:31" x14ac:dyDescent="0.25">
      <c r="B30" s="4" t="s">
        <v>7</v>
      </c>
      <c r="C30" s="5">
        <v>0.24225756024188475</v>
      </c>
      <c r="D30" s="5">
        <v>0.28779146046092807</v>
      </c>
      <c r="E30" s="5">
        <v>0.33840109108261157</v>
      </c>
      <c r="F30" s="5">
        <v>0.37028918348231188</v>
      </c>
      <c r="G30" s="5">
        <v>0.40564965302270062</v>
      </c>
      <c r="H30" s="5">
        <v>0.45070128980617535</v>
      </c>
      <c r="I30" s="5">
        <v>0.48592912721281728</v>
      </c>
      <c r="J30" s="5">
        <v>0.51938719182228765</v>
      </c>
      <c r="K30" s="5">
        <v>0.49365806148713676</v>
      </c>
      <c r="L30" s="5">
        <v>0.48255287520903306</v>
      </c>
      <c r="M30" s="5">
        <v>0.46864605440038803</v>
      </c>
      <c r="N30" s="5">
        <v>0.46319329823584893</v>
      </c>
      <c r="O30" s="5">
        <v>0.25477737547388246</v>
      </c>
      <c r="P30" s="5">
        <v>0.24111152045710277</v>
      </c>
      <c r="Q30" s="5">
        <v>0.2327260681053924</v>
      </c>
      <c r="R30" s="5">
        <v>0.22233420540820745</v>
      </c>
      <c r="S30" s="5">
        <v>0.20846590789236849</v>
      </c>
      <c r="T30" s="5">
        <v>0.21991231551953136</v>
      </c>
      <c r="U30" s="5">
        <v>0.19607970830410612</v>
      </c>
      <c r="V30" s="5">
        <v>0.15239457327943701</v>
      </c>
      <c r="W30" s="5">
        <v>0.13478597646498194</v>
      </c>
      <c r="X30" s="5">
        <v>0.11822732810433594</v>
      </c>
      <c r="Y30" s="5">
        <v>0.1125490200054806</v>
      </c>
      <c r="Z30" s="5">
        <v>0.11185494880344711</v>
      </c>
      <c r="AA30" s="5">
        <v>0.11094152842151241</v>
      </c>
      <c r="AB30" s="5">
        <v>0.10980875885967643</v>
      </c>
      <c r="AC30" s="5">
        <v>0.10845664011793921</v>
      </c>
      <c r="AD30" s="5">
        <v>0.10688517219630071</v>
      </c>
      <c r="AE30" s="5">
        <v>0.10509435509476102</v>
      </c>
    </row>
    <row r="31" spans="2:31" x14ac:dyDescent="0.25">
      <c r="B31" s="4" t="s">
        <v>6</v>
      </c>
      <c r="C31" s="5">
        <v>1.547778432187884</v>
      </c>
      <c r="D31" s="5">
        <v>1.7709141126353827</v>
      </c>
      <c r="E31" s="5">
        <v>1.9848242328229315</v>
      </c>
      <c r="F31" s="5">
        <v>2.1869487884806107</v>
      </c>
      <c r="G31" s="5">
        <v>2.3794584659515943</v>
      </c>
      <c r="H31" s="5">
        <v>2.5608132563926969</v>
      </c>
      <c r="I31" s="5">
        <v>2.7298868561242617</v>
      </c>
      <c r="J31" s="5">
        <v>2.877907632275833</v>
      </c>
      <c r="K31" s="5">
        <v>2.8272921864040872</v>
      </c>
      <c r="L31" s="5">
        <v>2.7736111141463442</v>
      </c>
      <c r="M31" s="5">
        <v>2.6401834982061789</v>
      </c>
      <c r="N31" s="5">
        <v>2.5501617630471363</v>
      </c>
      <c r="O31" s="5">
        <v>1.2626143142672213</v>
      </c>
      <c r="P31" s="5">
        <v>1.0994795761963723</v>
      </c>
      <c r="Q31" s="5">
        <v>1.0938465472806147</v>
      </c>
      <c r="R31" s="5">
        <v>1.0901620284328755</v>
      </c>
      <c r="S31" s="5">
        <v>1.0458593436659531</v>
      </c>
      <c r="T31" s="5">
        <v>0.99699327611672572</v>
      </c>
      <c r="U31" s="5">
        <v>0.85666730430594429</v>
      </c>
      <c r="V31" s="5">
        <v>0.58431841280718766</v>
      </c>
      <c r="W31" s="5">
        <v>0.5188831581640162</v>
      </c>
      <c r="X31" s="5">
        <v>0.50906152486808098</v>
      </c>
      <c r="Y31" s="5">
        <v>0.48803986220788537</v>
      </c>
      <c r="Z31" s="5">
        <v>0.48601543369504413</v>
      </c>
      <c r="AA31" s="5">
        <v>0.48303913939629545</v>
      </c>
      <c r="AB31" s="5">
        <v>0.47911097931164048</v>
      </c>
      <c r="AC31" s="5">
        <v>0.47423095344107752</v>
      </c>
      <c r="AD31" s="5">
        <v>0.46839906178460733</v>
      </c>
      <c r="AE31" s="5">
        <v>0.4616153043422303</v>
      </c>
    </row>
    <row r="32" spans="2:31" x14ac:dyDescent="0.25">
      <c r="B32" s="4" t="s">
        <v>8</v>
      </c>
      <c r="C32" s="5">
        <v>1.1607182949133774</v>
      </c>
      <c r="D32" s="5">
        <v>1.3052911532137614</v>
      </c>
      <c r="E32" s="5">
        <v>1.5744699809679161</v>
      </c>
      <c r="F32" s="5">
        <v>1.7167652888921248</v>
      </c>
      <c r="G32" s="5">
        <v>1.8657650367341392</v>
      </c>
      <c r="H32" s="5">
        <v>2.0215937684442014</v>
      </c>
      <c r="I32" s="5">
        <v>2.1086592323958815</v>
      </c>
      <c r="J32" s="5">
        <v>2.2383481744760076</v>
      </c>
      <c r="K32" s="5">
        <v>2.2425362431133014</v>
      </c>
      <c r="L32" s="5">
        <v>2.2698061227396096</v>
      </c>
      <c r="M32" s="5">
        <v>2.234635759281915</v>
      </c>
      <c r="N32" s="5">
        <v>2.1489156647263443</v>
      </c>
      <c r="O32" s="5">
        <v>1.7421767355750826</v>
      </c>
      <c r="P32" s="5">
        <v>1.6690433242487326</v>
      </c>
      <c r="Q32" s="5">
        <v>1.5792536699056321</v>
      </c>
      <c r="R32" s="5">
        <v>1.4903451973057591</v>
      </c>
      <c r="S32" s="5">
        <v>1.3940256459146718</v>
      </c>
      <c r="T32" s="5">
        <v>1.5451570571503912</v>
      </c>
      <c r="U32" s="5">
        <v>1.3335708750354183</v>
      </c>
      <c r="V32" s="5">
        <v>1.1591010993741124</v>
      </c>
      <c r="W32" s="5">
        <v>1.048857883655578</v>
      </c>
      <c r="X32" s="5">
        <v>0.97528638211434215</v>
      </c>
      <c r="Y32" s="5">
        <v>0.9004985490882752</v>
      </c>
      <c r="Z32" s="5">
        <v>0.89501919239785854</v>
      </c>
      <c r="AA32" s="5">
        <v>0.8876333789470312</v>
      </c>
      <c r="AB32" s="5">
        <v>0.87834110873579452</v>
      </c>
      <c r="AC32" s="5">
        <v>0.86714238176414549</v>
      </c>
      <c r="AD32" s="5">
        <v>0.85403719803208711</v>
      </c>
      <c r="AE32" s="5">
        <v>0.83902555753961816</v>
      </c>
    </row>
    <row r="33" spans="2:31" x14ac:dyDescent="0.25">
      <c r="B33" s="6" t="s">
        <v>13</v>
      </c>
      <c r="C33" s="7">
        <v>21.622764747606272</v>
      </c>
      <c r="D33" s="7">
        <v>24.655685068221821</v>
      </c>
      <c r="E33" s="7">
        <v>28.050946569862536</v>
      </c>
      <c r="F33" s="7">
        <v>31.375107847858537</v>
      </c>
      <c r="G33" s="7">
        <v>33.42760379479963</v>
      </c>
      <c r="H33" s="7">
        <v>33.668211635408056</v>
      </c>
      <c r="I33" s="7">
        <v>36.290376204035034</v>
      </c>
      <c r="J33" s="7">
        <v>38.534081310162875</v>
      </c>
      <c r="K33" s="7">
        <v>40.167019935647282</v>
      </c>
      <c r="L33" s="7">
        <v>41.447441856449977</v>
      </c>
      <c r="M33" s="7">
        <v>41.602755164558062</v>
      </c>
      <c r="N33" s="7">
        <v>42.209677139285127</v>
      </c>
      <c r="O33" s="7">
        <v>38.112270204642996</v>
      </c>
      <c r="P33" s="7">
        <v>38.581752768407334</v>
      </c>
      <c r="Q33" s="7">
        <v>39.491830714475427</v>
      </c>
      <c r="R33" s="7">
        <v>40.368615847019662</v>
      </c>
      <c r="S33" s="7">
        <v>41.223020881180787</v>
      </c>
      <c r="T33" s="7">
        <v>43.340692869285476</v>
      </c>
      <c r="U33" s="7">
        <v>43.837222707273526</v>
      </c>
      <c r="V33" s="7">
        <v>43.376058328893087</v>
      </c>
      <c r="W33" s="7">
        <v>43.018124133968435</v>
      </c>
      <c r="X33" s="7">
        <v>43.814969854015793</v>
      </c>
      <c r="Y33" s="7">
        <v>52.148568091784554</v>
      </c>
      <c r="Z33" s="7">
        <v>52.382146131000205</v>
      </c>
      <c r="AA33" s="7">
        <v>52.70969487716193</v>
      </c>
      <c r="AB33" s="7">
        <v>53.131214330269799</v>
      </c>
      <c r="AC33" s="7">
        <v>53.646704490323671</v>
      </c>
      <c r="AD33" s="7">
        <v>54.256165357323582</v>
      </c>
      <c r="AE33" s="7">
        <v>54.959596931269637</v>
      </c>
    </row>
    <row r="36" spans="2:31" x14ac:dyDescent="0.25">
      <c r="B36" s="1" t="s">
        <v>10</v>
      </c>
    </row>
    <row r="37" spans="2:31" x14ac:dyDescent="0.25">
      <c r="B37" s="2" t="str">
        <f t="shared" ref="B37:B46" si="1">B24</f>
        <v>Bundle</v>
      </c>
      <c r="C37" s="3">
        <f t="shared" ref="C37:AE37" si="2">C$24</f>
        <v>2022</v>
      </c>
      <c r="D37" s="3">
        <f t="shared" si="2"/>
        <v>2023</v>
      </c>
      <c r="E37" s="3">
        <f t="shared" si="2"/>
        <v>2024</v>
      </c>
      <c r="F37" s="3">
        <f t="shared" si="2"/>
        <v>2025</v>
      </c>
      <c r="G37" s="3">
        <f t="shared" si="2"/>
        <v>2026</v>
      </c>
      <c r="H37" s="3">
        <f t="shared" si="2"/>
        <v>2027</v>
      </c>
      <c r="I37" s="3">
        <f t="shared" si="2"/>
        <v>2028</v>
      </c>
      <c r="J37" s="3">
        <f t="shared" si="2"/>
        <v>2029</v>
      </c>
      <c r="K37" s="3">
        <f t="shared" si="2"/>
        <v>2030</v>
      </c>
      <c r="L37" s="3">
        <f t="shared" si="2"/>
        <v>2031</v>
      </c>
      <c r="M37" s="3">
        <f t="shared" si="2"/>
        <v>2032</v>
      </c>
      <c r="N37" s="3">
        <f t="shared" si="2"/>
        <v>2033</v>
      </c>
      <c r="O37" s="3">
        <f t="shared" si="2"/>
        <v>2034</v>
      </c>
      <c r="P37" s="3">
        <f t="shared" si="2"/>
        <v>2035</v>
      </c>
      <c r="Q37" s="3">
        <f t="shared" si="2"/>
        <v>2036</v>
      </c>
      <c r="R37" s="3">
        <f t="shared" si="2"/>
        <v>2037</v>
      </c>
      <c r="S37" s="3">
        <f t="shared" si="2"/>
        <v>2038</v>
      </c>
      <c r="T37" s="3">
        <f t="shared" si="2"/>
        <v>2039</v>
      </c>
      <c r="U37" s="3">
        <f t="shared" si="2"/>
        <v>2040</v>
      </c>
      <c r="V37" s="3">
        <f t="shared" si="2"/>
        <v>2041</v>
      </c>
      <c r="W37" s="3">
        <f t="shared" si="2"/>
        <v>2042</v>
      </c>
      <c r="X37" s="3">
        <f t="shared" si="2"/>
        <v>2043</v>
      </c>
      <c r="Y37" s="3">
        <f t="shared" si="2"/>
        <v>2044</v>
      </c>
      <c r="Z37" s="3">
        <f t="shared" si="2"/>
        <v>2045</v>
      </c>
      <c r="AA37" s="3">
        <f t="shared" si="2"/>
        <v>2046</v>
      </c>
      <c r="AB37" s="3">
        <f t="shared" si="2"/>
        <v>2047</v>
      </c>
      <c r="AC37" s="3">
        <f t="shared" si="2"/>
        <v>2048</v>
      </c>
      <c r="AD37" s="3">
        <f t="shared" si="2"/>
        <v>2049</v>
      </c>
      <c r="AE37" s="3">
        <f t="shared" si="2"/>
        <v>2050</v>
      </c>
    </row>
    <row r="38" spans="2:31" x14ac:dyDescent="0.25">
      <c r="B38" s="4" t="str">
        <f t="shared" si="1"/>
        <v>Peak_A</v>
      </c>
      <c r="C38" s="8">
        <f>SUM($C25:C25)</f>
        <v>3.9075039165980474</v>
      </c>
      <c r="D38" s="8">
        <f>SUM($C25:D25)</f>
        <v>8.2923280198986085</v>
      </c>
      <c r="E38" s="8">
        <f>SUM($C25:E25)</f>
        <v>13.250590258054338</v>
      </c>
      <c r="F38" s="8">
        <f>SUM($C25:F25)</f>
        <v>18.793578038284146</v>
      </c>
      <c r="G38" s="8">
        <f>SUM($C25:G25)</f>
        <v>24.90948694566017</v>
      </c>
      <c r="H38" s="8">
        <f>SUM($C25:H25)</f>
        <v>31.581763367621601</v>
      </c>
      <c r="I38" s="8">
        <f>SUM($C25:I25)</f>
        <v>38.911203796052632</v>
      </c>
      <c r="J38" s="8">
        <f>SUM($C25:J25)</f>
        <v>46.462374988916132</v>
      </c>
      <c r="K38" s="8">
        <f>SUM($C25:K25)</f>
        <v>53.927565491099543</v>
      </c>
      <c r="L38" s="8">
        <f>SUM($C25:L25)</f>
        <v>61.703816980170203</v>
      </c>
      <c r="M38" s="8">
        <f>SUM($C25:M25)</f>
        <v>69.128220276388191</v>
      </c>
      <c r="N38" s="8">
        <f>SUM($C25:N25)</f>
        <v>76.404603990427546</v>
      </c>
      <c r="O38" s="8">
        <f>SUM($C25:O25)</f>
        <v>82.936367098674708</v>
      </c>
      <c r="P38" s="8">
        <f>SUM($C25:P25)</f>
        <v>88.756193694163017</v>
      </c>
      <c r="Q38" s="8">
        <f>SUM($C25:Q25)</f>
        <v>94.407606092931488</v>
      </c>
      <c r="R38" s="8">
        <f>SUM($C25:R25)</f>
        <v>99.820043289644616</v>
      </c>
      <c r="S38" s="8">
        <f>SUM($C25:S25)</f>
        <v>105.14837291511131</v>
      </c>
      <c r="T38" s="8">
        <f>SUM($C25:T25)</f>
        <v>111.1272131455904</v>
      </c>
      <c r="U38" s="8">
        <f>SUM($C25:U25)</f>
        <v>116.31751842770751</v>
      </c>
      <c r="V38" s="8">
        <f>SUM($C25:V25)</f>
        <v>120.53430532391407</v>
      </c>
      <c r="W38" s="8">
        <f>SUM($C25:W25)</f>
        <v>124.1649549957515</v>
      </c>
      <c r="X38" s="8">
        <f>SUM($C25:X25)</f>
        <v>127.47199444728356</v>
      </c>
      <c r="Y38" s="8">
        <f>SUM($C25:Y25)</f>
        <v>130.33382580976291</v>
      </c>
      <c r="Z38" s="8">
        <f>SUM($C25:Z25)</f>
        <v>133.17302510559242</v>
      </c>
      <c r="AA38" s="8">
        <f>SUM($C25:AA25)</f>
        <v>135.98173885431751</v>
      </c>
      <c r="AB38" s="8">
        <f>SUM($C25:AB25)</f>
        <v>138.75211357548363</v>
      </c>
      <c r="AC38" s="8">
        <f>SUM($C25:AC25)</f>
        <v>141.47629578863624</v>
      </c>
      <c r="AD38" s="8">
        <f>SUM($C25:AD25)</f>
        <v>144.14643201332072</v>
      </c>
      <c r="AE38" s="8">
        <f>SUM($C25:AE25)</f>
        <v>146.75466876908254</v>
      </c>
    </row>
    <row r="39" spans="2:31" x14ac:dyDescent="0.25">
      <c r="B39" s="4" t="str">
        <f t="shared" si="1"/>
        <v>Other_A</v>
      </c>
      <c r="C39" s="8">
        <f>SUM($C26:C26)</f>
        <v>8.7481197754448008</v>
      </c>
      <c r="D39" s="8">
        <f>SUM($C26:D26)</f>
        <v>18.471689670193204</v>
      </c>
      <c r="E39" s="8">
        <f>SUM($C26:E26)</f>
        <v>29.289373377427534</v>
      </c>
      <c r="F39" s="8">
        <f>SUM($C26:F26)</f>
        <v>40.969685784511825</v>
      </c>
      <c r="G39" s="8">
        <f>SUM($C26:G26)</f>
        <v>53.005120827753046</v>
      </c>
      <c r="H39" s="8">
        <f>SUM($C26:H26)</f>
        <v>63.736079358979964</v>
      </c>
      <c r="I39" s="8">
        <f>SUM($C26:I26)</f>
        <v>74.875862571712275</v>
      </c>
      <c r="J39" s="8">
        <f>SUM($C26:J26)</f>
        <v>86.752548243541028</v>
      </c>
      <c r="K39" s="8">
        <f>SUM($C26:K26)</f>
        <v>98.911657483829671</v>
      </c>
      <c r="L39" s="8">
        <f>SUM($C26:L26)</f>
        <v>111.32213870619873</v>
      </c>
      <c r="M39" s="8">
        <f>SUM($C26:M26)</f>
        <v>123.435324331513</v>
      </c>
      <c r="N39" s="8">
        <f>SUM($C26:N26)</f>
        <v>135.42386663641275</v>
      </c>
      <c r="O39" s="8">
        <f>SUM($C26:O26)</f>
        <v>145.50952476802891</v>
      </c>
      <c r="P39" s="8">
        <f>SUM($C26:P26)</f>
        <v>154.51825633364584</v>
      </c>
      <c r="Q39" s="8">
        <f>SUM($C26:Q26)</f>
        <v>163.21215434850919</v>
      </c>
      <c r="R39" s="8">
        <f>SUM($C26:R26)</f>
        <v>170.44556033130181</v>
      </c>
      <c r="S39" s="8">
        <f>SUM($C26:S26)</f>
        <v>177.41483920632868</v>
      </c>
      <c r="T39" s="8">
        <f>SUM($C26:T26)</f>
        <v>184.41148036491771</v>
      </c>
      <c r="U39" s="8">
        <f>SUM($C26:U26)</f>
        <v>191.36753850312047</v>
      </c>
      <c r="V39" s="8">
        <f>SUM($C26:V26)</f>
        <v>197.88466657948743</v>
      </c>
      <c r="W39" s="8">
        <f>SUM($C26:W26)</f>
        <v>203.76229464604032</v>
      </c>
      <c r="X39" s="8">
        <f>SUM($C26:X26)</f>
        <v>209.4342502342333</v>
      </c>
      <c r="Y39" s="8">
        <f>SUM($C26:Y26)</f>
        <v>214.45752842025621</v>
      </c>
      <c r="Z39" s="8">
        <f>SUM($C26:Z26)</f>
        <v>219.45334942511496</v>
      </c>
      <c r="AA39" s="8">
        <f>SUM($C26:AA26)</f>
        <v>224.41030259674218</v>
      </c>
      <c r="AB39" s="8">
        <f>SUM($C26:AB26)</f>
        <v>229.31697728307049</v>
      </c>
      <c r="AC39" s="8">
        <f>SUM($C26:AC26)</f>
        <v>234.16196283203251</v>
      </c>
      <c r="AD39" s="8">
        <f>SUM($C26:AD26)</f>
        <v>238.93384859156092</v>
      </c>
      <c r="AE39" s="8">
        <f>SUM($C26:AE26)</f>
        <v>243.62122390958831</v>
      </c>
    </row>
    <row r="40" spans="2:31" x14ac:dyDescent="0.25">
      <c r="B40" s="4" t="str">
        <f t="shared" si="1"/>
        <v>Peak_B</v>
      </c>
      <c r="C40" s="8">
        <f>SUM($C27:C27)</f>
        <v>1.6537334529145704</v>
      </c>
      <c r="D40" s="8">
        <f>SUM($C27:D27)</f>
        <v>3.2151486807900289</v>
      </c>
      <c r="E40" s="8">
        <f>SUM($C27:E27)</f>
        <v>4.8671514869983543</v>
      </c>
      <c r="F40" s="8">
        <f>SUM($C27:F27)</f>
        <v>6.4589506715615528</v>
      </c>
      <c r="G40" s="8">
        <f>SUM($C27:G27)</f>
        <v>7.7006897690675107</v>
      </c>
      <c r="H40" s="8">
        <f>SUM($C27:H27)</f>
        <v>8.7388093215373068</v>
      </c>
      <c r="I40" s="8">
        <f>SUM($C27:I27)</f>
        <v>9.7159517860127114</v>
      </c>
      <c r="J40" s="8">
        <f>SUM($C27:J27)</f>
        <v>10.651953446855259</v>
      </c>
      <c r="K40" s="8">
        <f>SUM($C27:K27)</f>
        <v>11.512876168736366</v>
      </c>
      <c r="L40" s="8">
        <f>SUM($C27:L27)</f>
        <v>12.341928032886436</v>
      </c>
      <c r="M40" s="8">
        <f>SUM($C27:M27)</f>
        <v>13.12763844822061</v>
      </c>
      <c r="N40" s="8">
        <f>SUM($C27:N27)</f>
        <v>13.904929882541252</v>
      </c>
      <c r="O40" s="8">
        <f>SUM($C27:O27)</f>
        <v>14.627571943668023</v>
      </c>
      <c r="P40" s="8">
        <f>SUM($C27:P27)</f>
        <v>15.309101827607416</v>
      </c>
      <c r="Q40" s="8">
        <f>SUM($C27:Q27)</f>
        <v>15.990457485832696</v>
      </c>
      <c r="R40" s="8">
        <f>SUM($C27:R27)</f>
        <v>16.649291638994299</v>
      </c>
      <c r="S40" s="8">
        <f>SUM($C27:S27)</f>
        <v>17.240603551417408</v>
      </c>
      <c r="T40" s="8">
        <f>SUM($C27:T27)</f>
        <v>17.859471494131185</v>
      </c>
      <c r="U40" s="8">
        <f>SUM($C27:U27)</f>
        <v>18.315940418340823</v>
      </c>
      <c r="V40" s="8">
        <f>SUM($C27:V27)</f>
        <v>18.600658722772781</v>
      </c>
      <c r="W40" s="8">
        <f>SUM($C27:W27)</f>
        <v>18.848278967967985</v>
      </c>
      <c r="X40" s="8">
        <f>SUM($C27:X27)</f>
        <v>19.131793510668171</v>
      </c>
      <c r="Y40" s="8">
        <f>SUM($C27:Y27)</f>
        <v>19.377684594011626</v>
      </c>
      <c r="Z40" s="8">
        <f>SUM($C27:Z27)</f>
        <v>19.622889769210634</v>
      </c>
      <c r="AA40" s="8">
        <f>SUM($C27:AA27)</f>
        <v>19.866859036367373</v>
      </c>
      <c r="AB40" s="8">
        <f>SUM($C27:AB27)</f>
        <v>20.109042395584016</v>
      </c>
      <c r="AC40" s="8">
        <f>SUM($C27:AC27)</f>
        <v>20.348889846962745</v>
      </c>
      <c r="AD40" s="8">
        <f>SUM($C27:AD27)</f>
        <v>20.585851390605733</v>
      </c>
      <c r="AE40" s="8">
        <f>SUM($C27:AE27)</f>
        <v>20.819377026615157</v>
      </c>
    </row>
    <row r="41" spans="2:31" x14ac:dyDescent="0.25">
      <c r="B41" s="4" t="str">
        <f t="shared" si="1"/>
        <v>Other_B</v>
      </c>
      <c r="C41" s="8">
        <f>SUM($C28:C28)</f>
        <v>1.2996953027281617</v>
      </c>
      <c r="D41" s="8">
        <f>SUM($C28:D28)</f>
        <v>2.3262317797749916</v>
      </c>
      <c r="E41" s="8">
        <f>SUM($C28:E28)</f>
        <v>3.4031482688810271</v>
      </c>
      <c r="F41" s="8">
        <f>SUM($C28:F28)</f>
        <v>4.5185832765747955</v>
      </c>
      <c r="G41" s="8">
        <f>SUM($C28:G28)</f>
        <v>5.345461406010191</v>
      </c>
      <c r="H41" s="8">
        <f>SUM($C28:H28)</f>
        <v>6.0457607116541574</v>
      </c>
      <c r="I41" s="8">
        <f>SUM($C28:I28)</f>
        <v>6.7247700278667324</v>
      </c>
      <c r="J41" s="8">
        <f>SUM($C28:J28)</f>
        <v>7.4572787084426126</v>
      </c>
      <c r="K41" s="8">
        <f>SUM($C28:K28)</f>
        <v>8.2212375717589126</v>
      </c>
      <c r="L41" s="8">
        <f>SUM($C28:L28)</f>
        <v>9.0368830354048448</v>
      </c>
      <c r="M41" s="8">
        <f>SUM($C28:M28)</f>
        <v>9.8404431578086697</v>
      </c>
      <c r="N41" s="8">
        <f>SUM($C28:N28)</f>
        <v>10.64712248032648</v>
      </c>
      <c r="O41" s="8">
        <f>SUM($C28:O28)</f>
        <v>11.451811599306218</v>
      </c>
      <c r="P41" s="8">
        <f>SUM($C28:P28)</f>
        <v>12.261154494446952</v>
      </c>
      <c r="Q41" s="8">
        <f>SUM($C28:Q28)</f>
        <v>12.968177073876102</v>
      </c>
      <c r="R41" s="8">
        <f>SUM($C28:R28)</f>
        <v>13.659511967150634</v>
      </c>
      <c r="S41" s="8">
        <f>SUM($C28:S28)</f>
        <v>14.418586478043743</v>
      </c>
      <c r="T41" s="8">
        <f>SUM($C28:T28)</f>
        <v>15.200318551992702</v>
      </c>
      <c r="U41" s="8">
        <f>SUM($C28:U28)</f>
        <v>15.934632047910855</v>
      </c>
      <c r="V41" s="8">
        <f>SUM($C28:V28)</f>
        <v>16.636925267946431</v>
      </c>
      <c r="W41" s="8">
        <f>SUM($C28:W28)</f>
        <v>17.294925208992542</v>
      </c>
      <c r="X41" s="8">
        <f>SUM($C28:X28)</f>
        <v>17.931407688380201</v>
      </c>
      <c r="Y41" s="8">
        <f>SUM($C28:Y28)</f>
        <v>18.442041621906618</v>
      </c>
      <c r="Z41" s="8">
        <f>SUM($C28:Z28)</f>
        <v>18.95070453504341</v>
      </c>
      <c r="AA41" s="8">
        <f>SUM($C28:AA28)</f>
        <v>19.456674904576239</v>
      </c>
      <c r="AB41" s="8">
        <f>SUM($C28:AB28)</f>
        <v>19.959231207290767</v>
      </c>
      <c r="AC41" s="8">
        <f>SUM($C28:AC28)</f>
        <v>20.457651919972655</v>
      </c>
      <c r="AD41" s="8">
        <f>SUM($C28:AD28)</f>
        <v>20.951215519407565</v>
      </c>
      <c r="AE41" s="8">
        <f>SUM($C28:AE28)</f>
        <v>21.43920048238116</v>
      </c>
    </row>
    <row r="42" spans="2:31" x14ac:dyDescent="0.25">
      <c r="B42" s="4" t="str">
        <f t="shared" si="1"/>
        <v>Peak_C</v>
      </c>
      <c r="C42" s="8">
        <f>SUM($C29:C29)</f>
        <v>0.17700777944569157</v>
      </c>
      <c r="D42" s="8">
        <f>SUM($C29:D29)</f>
        <v>0.37052748498691768</v>
      </c>
      <c r="E42" s="8">
        <f>SUM($C29:E29)</f>
        <v>0.57998443913226805</v>
      </c>
      <c r="F42" s="8">
        <f>SUM($C29:F29)</f>
        <v>0.80372544551350122</v>
      </c>
      <c r="G42" s="8">
        <f>SUM($C29:G29)</f>
        <v>1.0415228167698529</v>
      </c>
      <c r="H42" s="8">
        <f>SUM($C29:H29)</f>
        <v>1.2932456617398778</v>
      </c>
      <c r="I42" s="8">
        <f>SUM($C29:I29)</f>
        <v>1.5561933493653217</v>
      </c>
      <c r="J42" s="8">
        <f>SUM($C29:J29)</f>
        <v>1.8300335889361627</v>
      </c>
      <c r="K42" s="8">
        <f>SUM($C29:K29)</f>
        <v>2.1101365197691955</v>
      </c>
      <c r="L42" s="8">
        <f>SUM($C29:L29)</f>
        <v>2.3941172017719459</v>
      </c>
      <c r="M42" s="8">
        <f>SUM($C29:M29)</f>
        <v>2.6781518432213729</v>
      </c>
      <c r="N42" s="8">
        <f>SUM($C29:N29)</f>
        <v>2.9635373784917838</v>
      </c>
      <c r="O42" s="8">
        <f>SUM($C29:O29)</f>
        <v>3.2301748540487059</v>
      </c>
      <c r="P42" s="8">
        <f>SUM($C29:P29)</f>
        <v>3.4715451955772356</v>
      </c>
      <c r="Q42" s="8">
        <f>SUM($C29:Q29)</f>
        <v>3.7101281664626748</v>
      </c>
      <c r="R42" s="8">
        <f>SUM($C29:R29)</f>
        <v>3.9460109421965752</v>
      </c>
      <c r="S42" s="8">
        <f>SUM($C29:S29)</f>
        <v>4.1798127763823585</v>
      </c>
      <c r="T42" s="8">
        <f>SUM($C29:T29)</f>
        <v>4.4104817254426676</v>
      </c>
      <c r="U42" s="8">
        <f>SUM($C29:U29)</f>
        <v>4.6225619596443472</v>
      </c>
      <c r="V42" s="8">
        <f>SUM($C29:V29)</f>
        <v>4.808750883611677</v>
      </c>
      <c r="W42" s="8">
        <f>SUM($C29:W29)</f>
        <v>4.9866474298410166</v>
      </c>
      <c r="X42" s="8">
        <f>SUM($C29:X29)</f>
        <v>5.1614696527514665</v>
      </c>
      <c r="Y42" s="8">
        <f>SUM($C29:Y29)</f>
        <v>5.3324766624805893</v>
      </c>
      <c r="Z42" s="8">
        <f>SUM($C29:Z29)</f>
        <v>5.5027992763724116</v>
      </c>
      <c r="AA42" s="8">
        <f>SUM($C29:AA29)</f>
        <v>5.6721426842247116</v>
      </c>
      <c r="AB42" s="8">
        <f>SUM($C29:AB29)</f>
        <v>5.8402120758352689</v>
      </c>
      <c r="AC42" s="8">
        <f>SUM($C29:AC29)</f>
        <v>6.0067126410018625</v>
      </c>
      <c r="AD42" s="8">
        <f>SUM($C29:AD29)</f>
        <v>6.1713495695222713</v>
      </c>
      <c r="AE42" s="8">
        <f>SUM($C29:AE29)</f>
        <v>6.3338280511942742</v>
      </c>
    </row>
    <row r="43" spans="2:31" x14ac:dyDescent="0.25">
      <c r="B43" s="4" t="str">
        <f t="shared" si="1"/>
        <v>Other_C</v>
      </c>
      <c r="C43" s="8">
        <f>SUM($C30:C30)</f>
        <v>0.24225756024188475</v>
      </c>
      <c r="D43" s="8">
        <f>SUM($C30:D30)</f>
        <v>0.53004902070281279</v>
      </c>
      <c r="E43" s="8">
        <f>SUM($C30:E30)</f>
        <v>0.86845011178542442</v>
      </c>
      <c r="F43" s="8">
        <f>SUM($C30:F30)</f>
        <v>1.2387392952677363</v>
      </c>
      <c r="G43" s="8">
        <f>SUM($C30:G30)</f>
        <v>1.644388948290437</v>
      </c>
      <c r="H43" s="8">
        <f>SUM($C30:H30)</f>
        <v>2.0950902380966125</v>
      </c>
      <c r="I43" s="8">
        <f>SUM($C30:I30)</f>
        <v>2.5810193653094298</v>
      </c>
      <c r="J43" s="8">
        <f>SUM($C30:J30)</f>
        <v>3.1004065571317172</v>
      </c>
      <c r="K43" s="8">
        <f>SUM($C30:K30)</f>
        <v>3.5940646186188538</v>
      </c>
      <c r="L43" s="8">
        <f>SUM($C30:L30)</f>
        <v>4.0766174938278867</v>
      </c>
      <c r="M43" s="8">
        <f>SUM($C30:M30)</f>
        <v>4.5452635482282746</v>
      </c>
      <c r="N43" s="8">
        <f>SUM($C30:N30)</f>
        <v>5.0084568464641235</v>
      </c>
      <c r="O43" s="8">
        <f>SUM($C30:O30)</f>
        <v>5.2632342219380064</v>
      </c>
      <c r="P43" s="8">
        <f>SUM($C30:P30)</f>
        <v>5.5043457423951088</v>
      </c>
      <c r="Q43" s="8">
        <f>SUM($C30:Q30)</f>
        <v>5.7370718105005007</v>
      </c>
      <c r="R43" s="8">
        <f>SUM($C30:R30)</f>
        <v>5.9594060159087086</v>
      </c>
      <c r="S43" s="8">
        <f>SUM($C30:S30)</f>
        <v>6.1678719238010773</v>
      </c>
      <c r="T43" s="8">
        <f>SUM($C30:T30)</f>
        <v>6.3877842393206086</v>
      </c>
      <c r="U43" s="8">
        <f>SUM($C30:U30)</f>
        <v>6.5838639476247147</v>
      </c>
      <c r="V43" s="8">
        <f>SUM($C30:V30)</f>
        <v>6.7362585209041521</v>
      </c>
      <c r="W43" s="8">
        <f>SUM($C30:W30)</f>
        <v>6.8710444973691338</v>
      </c>
      <c r="X43" s="8">
        <f>SUM($C30:X30)</f>
        <v>6.9892718254734696</v>
      </c>
      <c r="Y43" s="8">
        <f>SUM($C30:Y30)</f>
        <v>7.10182084547895</v>
      </c>
      <c r="Z43" s="8">
        <f>SUM($C30:Z30)</f>
        <v>7.2136757942823975</v>
      </c>
      <c r="AA43" s="8">
        <f>SUM($C30:AA30)</f>
        <v>7.3246173227039097</v>
      </c>
      <c r="AB43" s="8">
        <f>SUM($C30:AB30)</f>
        <v>7.4344260815635863</v>
      </c>
      <c r="AC43" s="8">
        <f>SUM($C30:AC30)</f>
        <v>7.5428827216815257</v>
      </c>
      <c r="AD43" s="8">
        <f>SUM($C30:AD30)</f>
        <v>7.6497678938778266</v>
      </c>
      <c r="AE43" s="8">
        <f>SUM($C30:AE30)</f>
        <v>7.7548622489725876</v>
      </c>
    </row>
    <row r="44" spans="2:31" x14ac:dyDescent="0.25">
      <c r="B44" s="4" t="str">
        <f t="shared" si="1"/>
        <v>Peak_D</v>
      </c>
      <c r="C44" s="8">
        <f>SUM($C31:C31)</f>
        <v>1.547778432187884</v>
      </c>
      <c r="D44" s="8">
        <f>SUM($C31:D31)</f>
        <v>3.3186925448232669</v>
      </c>
      <c r="E44" s="8">
        <f>SUM($C31:E31)</f>
        <v>5.3035167776461982</v>
      </c>
      <c r="F44" s="8">
        <f>SUM($C31:F31)</f>
        <v>7.4904655661268089</v>
      </c>
      <c r="G44" s="8">
        <f>SUM($C31:G31)</f>
        <v>9.8699240320784032</v>
      </c>
      <c r="H44" s="8">
        <f>SUM($C31:H31)</f>
        <v>12.4307372884711</v>
      </c>
      <c r="I44" s="8">
        <f>SUM($C31:I31)</f>
        <v>15.160624144595362</v>
      </c>
      <c r="J44" s="8">
        <f>SUM($C31:J31)</f>
        <v>18.038531776871196</v>
      </c>
      <c r="K44" s="8">
        <f>SUM($C31:K31)</f>
        <v>20.865823963275282</v>
      </c>
      <c r="L44" s="8">
        <f>SUM($C31:L31)</f>
        <v>23.639435077421627</v>
      </c>
      <c r="M44" s="8">
        <f>SUM($C31:M31)</f>
        <v>26.279618575627808</v>
      </c>
      <c r="N44" s="8">
        <f>SUM($C31:N31)</f>
        <v>28.829780338674944</v>
      </c>
      <c r="O44" s="8">
        <f>SUM($C31:O31)</f>
        <v>30.092394652942165</v>
      </c>
      <c r="P44" s="8">
        <f>SUM($C31:P31)</f>
        <v>31.191874229138538</v>
      </c>
      <c r="Q44" s="8">
        <f>SUM($C31:Q31)</f>
        <v>32.285720776419154</v>
      </c>
      <c r="R44" s="8">
        <f>SUM($C31:R31)</f>
        <v>33.375882804852033</v>
      </c>
      <c r="S44" s="8">
        <f>SUM($C31:S31)</f>
        <v>34.421742148517986</v>
      </c>
      <c r="T44" s="8">
        <f>SUM($C31:T31)</f>
        <v>35.418735424634711</v>
      </c>
      <c r="U44" s="8">
        <f>SUM($C31:U31)</f>
        <v>36.275402728940655</v>
      </c>
      <c r="V44" s="8">
        <f>SUM($C31:V31)</f>
        <v>36.859721141747841</v>
      </c>
      <c r="W44" s="8">
        <f>SUM($C31:W31)</f>
        <v>37.378604299911856</v>
      </c>
      <c r="X44" s="8">
        <f>SUM($C31:X31)</f>
        <v>37.887665824779937</v>
      </c>
      <c r="Y44" s="8">
        <f>SUM($C31:Y31)</f>
        <v>38.375705686987821</v>
      </c>
      <c r="Z44" s="8">
        <f>SUM($C31:Z31)</f>
        <v>38.861721120682866</v>
      </c>
      <c r="AA44" s="8">
        <f>SUM($C31:AA31)</f>
        <v>39.344760260079163</v>
      </c>
      <c r="AB44" s="8">
        <f>SUM($C31:AB31)</f>
        <v>39.823871239390805</v>
      </c>
      <c r="AC44" s="8">
        <f>SUM($C31:AC31)</f>
        <v>40.298102192831884</v>
      </c>
      <c r="AD44" s="8">
        <f>SUM($C31:AD31)</f>
        <v>40.766501254616493</v>
      </c>
      <c r="AE44" s="8">
        <f>SUM($C31:AE31)</f>
        <v>41.228116558958725</v>
      </c>
    </row>
    <row r="45" spans="2:31" x14ac:dyDescent="0.25">
      <c r="B45" s="4" t="str">
        <f t="shared" si="1"/>
        <v>Other_D</v>
      </c>
      <c r="C45" s="8">
        <f>SUM($C32:C32)</f>
        <v>1.1607182949133774</v>
      </c>
      <c r="D45" s="8">
        <f>SUM($C32:D32)</f>
        <v>2.4660094481271386</v>
      </c>
      <c r="E45" s="8">
        <f>SUM($C32:E32)</f>
        <v>4.040479429095055</v>
      </c>
      <c r="F45" s="8">
        <f>SUM($C32:F32)</f>
        <v>5.75724471798718</v>
      </c>
      <c r="G45" s="8">
        <f>SUM($C32:G32)</f>
        <v>7.6230097547213189</v>
      </c>
      <c r="H45" s="8">
        <f>SUM($C32:H32)</f>
        <v>9.6446035231655198</v>
      </c>
      <c r="I45" s="8">
        <f>SUM($C32:I32)</f>
        <v>11.753262755561401</v>
      </c>
      <c r="J45" s="8">
        <f>SUM($C32:J32)</f>
        <v>13.991610930037409</v>
      </c>
      <c r="K45" s="8">
        <f>SUM($C32:K32)</f>
        <v>16.23414717315071</v>
      </c>
      <c r="L45" s="8">
        <f>SUM($C32:L32)</f>
        <v>18.503953295890319</v>
      </c>
      <c r="M45" s="8">
        <f>SUM($C32:M32)</f>
        <v>20.738589055172234</v>
      </c>
      <c r="N45" s="8">
        <f>SUM($C32:N32)</f>
        <v>22.88750471989858</v>
      </c>
      <c r="O45" s="8">
        <f>SUM($C32:O32)</f>
        <v>24.629681455473662</v>
      </c>
      <c r="P45" s="8">
        <f>SUM($C32:P32)</f>
        <v>26.298724779722395</v>
      </c>
      <c r="Q45" s="8">
        <f>SUM($C32:Q32)</f>
        <v>27.877978449628028</v>
      </c>
      <c r="R45" s="8">
        <f>SUM($C32:R32)</f>
        <v>29.368323646933788</v>
      </c>
      <c r="S45" s="8">
        <f>SUM($C32:S32)</f>
        <v>30.762349292848459</v>
      </c>
      <c r="T45" s="8">
        <f>SUM($C32:T32)</f>
        <v>32.307506349998853</v>
      </c>
      <c r="U45" s="8">
        <f>SUM($C32:U32)</f>
        <v>33.641077225034273</v>
      </c>
      <c r="V45" s="8">
        <f>SUM($C32:V32)</f>
        <v>34.800178324408385</v>
      </c>
      <c r="W45" s="8">
        <f>SUM($C32:W32)</f>
        <v>35.849036208063964</v>
      </c>
      <c r="X45" s="8">
        <f>SUM($C32:X32)</f>
        <v>36.824322590178305</v>
      </c>
      <c r="Y45" s="8">
        <f>SUM($C32:Y32)</f>
        <v>37.724821139266581</v>
      </c>
      <c r="Z45" s="8">
        <f>SUM($C32:Z32)</f>
        <v>38.619840331664442</v>
      </c>
      <c r="AA45" s="8">
        <f>SUM($C32:AA32)</f>
        <v>39.507473710611471</v>
      </c>
      <c r="AB45" s="8">
        <f>SUM($C32:AB32)</f>
        <v>40.385814819347267</v>
      </c>
      <c r="AC45" s="8">
        <f>SUM($C32:AC32)</f>
        <v>41.252957201111414</v>
      </c>
      <c r="AD45" s="8">
        <f>SUM($C32:AD32)</f>
        <v>42.106994399143503</v>
      </c>
      <c r="AE45" s="8">
        <f>SUM($C32:AE32)</f>
        <v>42.946019956683124</v>
      </c>
    </row>
    <row r="46" spans="2:31" x14ac:dyDescent="0.25">
      <c r="B46" s="6" t="str">
        <f t="shared" si="1"/>
        <v>Total</v>
      </c>
      <c r="C46" s="9">
        <f t="shared" ref="C46:AE46" si="3">SUM(C38:C45)</f>
        <v>18.736814514474418</v>
      </c>
      <c r="D46" s="9">
        <f t="shared" si="3"/>
        <v>38.990676649296965</v>
      </c>
      <c r="E46" s="9">
        <f t="shared" si="3"/>
        <v>61.602694149020195</v>
      </c>
      <c r="F46" s="9">
        <f t="shared" si="3"/>
        <v>86.030972795827566</v>
      </c>
      <c r="G46" s="9">
        <f t="shared" si="3"/>
        <v>111.13960450035094</v>
      </c>
      <c r="H46" s="9">
        <f t="shared" si="3"/>
        <v>135.56608947126614</v>
      </c>
      <c r="I46" s="9">
        <f t="shared" si="3"/>
        <v>161.27888779647586</v>
      </c>
      <c r="J46" s="9">
        <f t="shared" si="3"/>
        <v>188.28473824073151</v>
      </c>
      <c r="K46" s="9">
        <f t="shared" si="3"/>
        <v>215.37750899023854</v>
      </c>
      <c r="L46" s="9">
        <f t="shared" si="3"/>
        <v>243.01888982357201</v>
      </c>
      <c r="M46" s="9">
        <f t="shared" si="3"/>
        <v>269.77324923618011</v>
      </c>
      <c r="N46" s="9">
        <f t="shared" si="3"/>
        <v>296.06980227323749</v>
      </c>
      <c r="O46" s="9">
        <f t="shared" si="3"/>
        <v>317.74076059408043</v>
      </c>
      <c r="P46" s="9">
        <f t="shared" si="3"/>
        <v>337.31119629669649</v>
      </c>
      <c r="Q46" s="9">
        <f t="shared" si="3"/>
        <v>356.18929420415981</v>
      </c>
      <c r="R46" s="9">
        <f t="shared" si="3"/>
        <v>373.22403063698249</v>
      </c>
      <c r="S46" s="9">
        <f t="shared" si="3"/>
        <v>389.75417829245094</v>
      </c>
      <c r="T46" s="9">
        <f t="shared" si="3"/>
        <v>407.12299129602877</v>
      </c>
      <c r="U46" s="9">
        <f t="shared" si="3"/>
        <v>423.05853525832362</v>
      </c>
      <c r="V46" s="9">
        <f t="shared" si="3"/>
        <v>436.86146476479269</v>
      </c>
      <c r="W46" s="9">
        <f t="shared" si="3"/>
        <v>449.15578625393834</v>
      </c>
      <c r="X46" s="9">
        <f t="shared" si="3"/>
        <v>460.83217577374842</v>
      </c>
      <c r="Y46" s="9">
        <f t="shared" si="3"/>
        <v>471.14590478015128</v>
      </c>
      <c r="Z46" s="9">
        <f t="shared" si="3"/>
        <v>481.39800535796354</v>
      </c>
      <c r="AA46" s="9">
        <f t="shared" si="3"/>
        <v>491.56456936962252</v>
      </c>
      <c r="AB46" s="9">
        <f t="shared" si="3"/>
        <v>501.62168867756583</v>
      </c>
      <c r="AC46" s="9">
        <f t="shared" si="3"/>
        <v>511.5454551442308</v>
      </c>
      <c r="AD46" s="9">
        <f t="shared" si="3"/>
        <v>521.31196063205505</v>
      </c>
      <c r="AE46" s="9">
        <f t="shared" si="3"/>
        <v>530.89729700347596</v>
      </c>
    </row>
    <row r="49" spans="2:31" x14ac:dyDescent="0.25">
      <c r="B49" s="1" t="s">
        <v>42</v>
      </c>
    </row>
    <row r="50" spans="2:31" x14ac:dyDescent="0.25">
      <c r="B50" s="2" t="str">
        <f t="shared" ref="B50:B59" si="4">B24</f>
        <v>Bundle</v>
      </c>
      <c r="C50" s="3">
        <v>2022</v>
      </c>
      <c r="D50" s="3">
        <f>C50+1</f>
        <v>2023</v>
      </c>
      <c r="E50" s="3">
        <f t="shared" ref="E50" si="5">D50+1</f>
        <v>2024</v>
      </c>
      <c r="F50" s="3">
        <f t="shared" ref="F50" si="6">E50+1</f>
        <v>2025</v>
      </c>
      <c r="G50" s="3">
        <f t="shared" ref="G50" si="7">F50+1</f>
        <v>2026</v>
      </c>
      <c r="H50" s="3">
        <f t="shared" ref="H50" si="8">G50+1</f>
        <v>2027</v>
      </c>
      <c r="I50" s="3">
        <f t="shared" ref="I50" si="9">H50+1</f>
        <v>2028</v>
      </c>
      <c r="J50" s="3">
        <f t="shared" ref="J50" si="10">I50+1</f>
        <v>2029</v>
      </c>
      <c r="K50" s="3">
        <f t="shared" ref="K50" si="11">J50+1</f>
        <v>2030</v>
      </c>
      <c r="L50" s="3">
        <f t="shared" ref="L50" si="12">K50+1</f>
        <v>2031</v>
      </c>
      <c r="M50" s="3">
        <f t="shared" ref="M50" si="13">L50+1</f>
        <v>2032</v>
      </c>
      <c r="N50" s="3">
        <f t="shared" ref="N50" si="14">M50+1</f>
        <v>2033</v>
      </c>
      <c r="O50" s="3">
        <f t="shared" ref="O50" si="15">N50+1</f>
        <v>2034</v>
      </c>
      <c r="P50" s="3">
        <f t="shared" ref="P50" si="16">O50+1</f>
        <v>2035</v>
      </c>
      <c r="Q50" s="3">
        <f t="shared" ref="Q50" si="17">P50+1</f>
        <v>2036</v>
      </c>
      <c r="R50" s="3">
        <f t="shared" ref="R50" si="18">Q50+1</f>
        <v>2037</v>
      </c>
      <c r="S50" s="3">
        <f t="shared" ref="S50" si="19">R50+1</f>
        <v>2038</v>
      </c>
      <c r="T50" s="3">
        <f t="shared" ref="T50" si="20">S50+1</f>
        <v>2039</v>
      </c>
      <c r="U50" s="3">
        <f t="shared" ref="U50" si="21">T50+1</f>
        <v>2040</v>
      </c>
      <c r="V50" s="3">
        <f t="shared" ref="V50" si="22">U50+1</f>
        <v>2041</v>
      </c>
      <c r="W50" s="3">
        <f t="shared" ref="W50" si="23">V50+1</f>
        <v>2042</v>
      </c>
      <c r="X50" s="3">
        <f t="shared" ref="X50" si="24">W50+1</f>
        <v>2043</v>
      </c>
      <c r="Y50" s="3">
        <f t="shared" ref="Y50" si="25">X50+1</f>
        <v>2044</v>
      </c>
      <c r="Z50" s="3">
        <f t="shared" ref="Z50" si="26">Y50+1</f>
        <v>2045</v>
      </c>
      <c r="AA50" s="3">
        <f t="shared" ref="AA50" si="27">Z50+1</f>
        <v>2046</v>
      </c>
      <c r="AB50" s="3">
        <f t="shared" ref="AB50" si="28">AA50+1</f>
        <v>2047</v>
      </c>
      <c r="AC50" s="3">
        <f t="shared" ref="AC50" si="29">AB50+1</f>
        <v>2048</v>
      </c>
      <c r="AD50" s="3">
        <f t="shared" ref="AD50" si="30">AC50+1</f>
        <v>2049</v>
      </c>
      <c r="AE50" s="3">
        <f t="shared" ref="AE50" si="31">AD50+1</f>
        <v>2050</v>
      </c>
    </row>
    <row r="51" spans="2:31" x14ac:dyDescent="0.25">
      <c r="B51" s="4" t="str">
        <f t="shared" si="4"/>
        <v>Peak_A</v>
      </c>
      <c r="C51" s="5">
        <v>1.2419899501588501</v>
      </c>
      <c r="D51" s="5">
        <v>1.3937049292211345</v>
      </c>
      <c r="E51" s="5">
        <v>1.5721490174447215</v>
      </c>
      <c r="F51" s="5">
        <v>1.7618242396778905</v>
      </c>
      <c r="G51" s="5">
        <v>1.9439257288476783</v>
      </c>
      <c r="H51" s="5">
        <v>2.1207656953477074</v>
      </c>
      <c r="I51" s="5">
        <v>2.323994176690328</v>
      </c>
      <c r="J51" s="5">
        <v>2.4001201108534218</v>
      </c>
      <c r="K51" s="5">
        <v>2.3727913720954681</v>
      </c>
      <c r="L51" s="5">
        <v>2.4716612972053089</v>
      </c>
      <c r="M51" s="5">
        <v>2.3541046815636091</v>
      </c>
      <c r="N51" s="5">
        <v>2.3127796258754287</v>
      </c>
      <c r="O51" s="5">
        <v>2.076103904285814</v>
      </c>
      <c r="P51" s="5">
        <v>1.8498167366026992</v>
      </c>
      <c r="Q51" s="5">
        <v>1.7919307255526629</v>
      </c>
      <c r="R51" s="5">
        <v>1.7203290764801376</v>
      </c>
      <c r="S51" s="5">
        <v>1.6935957038591629</v>
      </c>
      <c r="T51" s="5">
        <v>1.900358806633105</v>
      </c>
      <c r="U51" s="5">
        <v>1.6457244408584821</v>
      </c>
      <c r="V51" s="5">
        <v>1.3402947402826124</v>
      </c>
      <c r="W51" s="5">
        <v>1.1539925490069478</v>
      </c>
      <c r="X51" s="5">
        <v>1.0511338827159928</v>
      </c>
      <c r="Y51" s="5">
        <v>0.90741980728472837</v>
      </c>
      <c r="Z51" s="5">
        <v>0.90243210683416852</v>
      </c>
      <c r="AA51" s="5">
        <v>0.89274235502920074</v>
      </c>
      <c r="AB51" s="5">
        <v>0.8805563949013443</v>
      </c>
      <c r="AC51" s="5">
        <v>0.8637744806618517</v>
      </c>
      <c r="AD51" s="5">
        <v>0.84869584967695955</v>
      </c>
      <c r="AE51" s="5">
        <v>0.82902126458043146</v>
      </c>
    </row>
    <row r="52" spans="2:31" x14ac:dyDescent="0.25">
      <c r="B52" s="4" t="str">
        <f t="shared" si="4"/>
        <v>Other_A</v>
      </c>
      <c r="C52" s="5">
        <v>1.481620020559165</v>
      </c>
      <c r="D52" s="5">
        <v>1.6468265406932083</v>
      </c>
      <c r="E52" s="5">
        <v>1.827091070124184</v>
      </c>
      <c r="F52" s="5">
        <v>1.9782290541217218</v>
      </c>
      <c r="G52" s="5">
        <v>2.0383741848457819</v>
      </c>
      <c r="H52" s="5">
        <v>1.8174423084928064</v>
      </c>
      <c r="I52" s="5">
        <v>1.88149320889195</v>
      </c>
      <c r="J52" s="5">
        <v>2.0114876934655301</v>
      </c>
      <c r="K52" s="5">
        <v>2.0593201905104932</v>
      </c>
      <c r="L52" s="5">
        <v>2.1018936543882254</v>
      </c>
      <c r="M52" s="5">
        <v>2.0458994629291682</v>
      </c>
      <c r="N52" s="5">
        <v>2.0304322245469999</v>
      </c>
      <c r="O52" s="5">
        <v>1.7081513961733643</v>
      </c>
      <c r="P52" s="5">
        <v>1.5257583789520859</v>
      </c>
      <c r="Q52" s="5">
        <v>1.4683867505669836</v>
      </c>
      <c r="R52" s="5">
        <v>1.225081434186589</v>
      </c>
      <c r="S52" s="5">
        <v>1.1803477061532195</v>
      </c>
      <c r="T52" s="5">
        <v>1.1849819027776984</v>
      </c>
      <c r="U52" s="5">
        <v>1.1748681188631478</v>
      </c>
      <c r="V52" s="5">
        <v>1.1037694593067662</v>
      </c>
      <c r="W52" s="5">
        <v>0.99546092650090878</v>
      </c>
      <c r="X52" s="5">
        <v>0.96062733146127777</v>
      </c>
      <c r="Y52" s="5">
        <v>0.84842439147063231</v>
      </c>
      <c r="Z52" s="5">
        <v>0.84611420624409284</v>
      </c>
      <c r="AA52" s="5">
        <v>0.83953137915098019</v>
      </c>
      <c r="AB52" s="5">
        <v>0.83101599386426395</v>
      </c>
      <c r="AC52" s="5">
        <v>0.8183110239643373</v>
      </c>
      <c r="AD52" s="5">
        <v>0.80818754871002674</v>
      </c>
      <c r="AE52" s="5">
        <v>0.79387448884250666</v>
      </c>
    </row>
    <row r="53" spans="2:31" x14ac:dyDescent="0.25">
      <c r="B53" s="4" t="str">
        <f t="shared" si="4"/>
        <v>Peak_B</v>
      </c>
      <c r="C53" s="5">
        <v>0.64248323248367645</v>
      </c>
      <c r="D53" s="5">
        <v>0.60661716740786276</v>
      </c>
      <c r="E53" s="5">
        <v>0.64011103439440853</v>
      </c>
      <c r="F53" s="5">
        <v>0.61842147763329758</v>
      </c>
      <c r="G53" s="5">
        <v>0.48242148567590487</v>
      </c>
      <c r="H53" s="5">
        <v>0.40331433375784587</v>
      </c>
      <c r="I53" s="5">
        <v>0.3786190140449292</v>
      </c>
      <c r="J53" s="5">
        <v>0.36364105207423425</v>
      </c>
      <c r="K53" s="5">
        <v>0.33447253080475253</v>
      </c>
      <c r="L53" s="5">
        <v>0.32209055252344326</v>
      </c>
      <c r="M53" s="5">
        <v>0.30444373629629029</v>
      </c>
      <c r="N53" s="5">
        <v>0.30198138183880419</v>
      </c>
      <c r="O53" s="5">
        <v>0.28074984305549922</v>
      </c>
      <c r="P53" s="5">
        <v>0.2647775686558751</v>
      </c>
      <c r="Q53" s="5">
        <v>0.26400879801052046</v>
      </c>
      <c r="R53" s="5">
        <v>0.25596017039378244</v>
      </c>
      <c r="S53" s="5">
        <v>0.22972746196199034</v>
      </c>
      <c r="T53" s="5">
        <v>0.24043310946785909</v>
      </c>
      <c r="U53" s="5">
        <v>0.17687064098599808</v>
      </c>
      <c r="V53" s="5">
        <v>0.11061440176850922</v>
      </c>
      <c r="W53" s="5">
        <v>9.6201631091775916E-2</v>
      </c>
      <c r="X53" s="5">
        <v>0.11014673466822328</v>
      </c>
      <c r="Y53" s="5">
        <v>9.5276833136015454E-2</v>
      </c>
      <c r="Z53" s="5">
        <v>9.5263365027739327E-2</v>
      </c>
      <c r="AA53" s="5">
        <v>9.4783208934476199E-2</v>
      </c>
      <c r="AB53" s="5">
        <v>9.4089375291426233E-2</v>
      </c>
      <c r="AC53" s="5">
        <v>9.2935072278284833E-2</v>
      </c>
      <c r="AD53" s="5">
        <v>9.2060675355965751E-2</v>
      </c>
      <c r="AE53" s="5">
        <v>9.0725809063555249E-2</v>
      </c>
    </row>
    <row r="54" spans="2:31" x14ac:dyDescent="0.25">
      <c r="B54" s="4" t="str">
        <f t="shared" si="4"/>
        <v>Other_B</v>
      </c>
      <c r="C54" s="5">
        <v>0.26427722458756114</v>
      </c>
      <c r="D54" s="5">
        <v>0.2087337012931951</v>
      </c>
      <c r="E54" s="5">
        <v>0.21836883429846846</v>
      </c>
      <c r="F54" s="5">
        <v>0.22681013574669329</v>
      </c>
      <c r="G54" s="5">
        <v>0.16813560583056619</v>
      </c>
      <c r="H54" s="5">
        <v>0.14239734227530143</v>
      </c>
      <c r="I54" s="5">
        <v>0.13768428133385252</v>
      </c>
      <c r="J54" s="5">
        <v>0.14894672673090326</v>
      </c>
      <c r="K54" s="5">
        <v>0.15534173869252441</v>
      </c>
      <c r="L54" s="5">
        <v>0.16585157992593463</v>
      </c>
      <c r="M54" s="5">
        <v>0.16293973487556138</v>
      </c>
      <c r="N54" s="5">
        <v>0.16402842423119082</v>
      </c>
      <c r="O54" s="5">
        <v>0.16362374055933157</v>
      </c>
      <c r="P54" s="5">
        <v>0.16457002931262527</v>
      </c>
      <c r="Q54" s="5">
        <v>0.14336459517005129</v>
      </c>
      <c r="R54" s="5">
        <v>0.1405745381026004</v>
      </c>
      <c r="S54" s="5">
        <v>0.15434856506205996</v>
      </c>
      <c r="T54" s="5">
        <v>0.15895570480300447</v>
      </c>
      <c r="U54" s="5">
        <v>0.14889843709830278</v>
      </c>
      <c r="V54" s="5">
        <v>0.142802780504072</v>
      </c>
      <c r="W54" s="5">
        <v>0.13379628120023762</v>
      </c>
      <c r="X54" s="5">
        <v>0.12942096720523535</v>
      </c>
      <c r="Y54" s="5">
        <v>0.10354241758334372</v>
      </c>
      <c r="Z54" s="5">
        <v>0.10343041376870422</v>
      </c>
      <c r="AA54" s="5">
        <v>0.10288291779080626</v>
      </c>
      <c r="AB54" s="5">
        <v>0.1021887088470613</v>
      </c>
      <c r="AC54" s="5">
        <v>0.10106591469214571</v>
      </c>
      <c r="AD54" s="5">
        <v>0.10036015206203044</v>
      </c>
      <c r="AE54" s="5">
        <v>9.9225804220744562E-2</v>
      </c>
    </row>
    <row r="55" spans="2:31" x14ac:dyDescent="0.25">
      <c r="B55" s="4" t="str">
        <f t="shared" si="4"/>
        <v>Peak_C</v>
      </c>
      <c r="C55" s="5">
        <v>4.2773307767427902E-2</v>
      </c>
      <c r="D55" s="5">
        <v>4.6763356673351922E-2</v>
      </c>
      <c r="E55" s="5">
        <v>5.0479169258274968E-2</v>
      </c>
      <c r="F55" s="5">
        <v>5.40662278014441E-2</v>
      </c>
      <c r="G55" s="5">
        <v>5.746289896910417E-2</v>
      </c>
      <c r="H55" s="5">
        <v>6.0827940747648808E-2</v>
      </c>
      <c r="I55" s="5">
        <v>6.3370447087213358E-2</v>
      </c>
      <c r="J55" s="5">
        <v>6.6172531416131927E-2</v>
      </c>
      <c r="K55" s="5">
        <v>6.7685888747933826E-2</v>
      </c>
      <c r="L55" s="5">
        <v>6.8622933688824203E-2</v>
      </c>
      <c r="M55" s="5">
        <v>6.845240731892574E-2</v>
      </c>
      <c r="N55" s="5">
        <v>6.896241154326592E-2</v>
      </c>
      <c r="O55" s="5">
        <v>6.4432008807982707E-2</v>
      </c>
      <c r="P55" s="5">
        <v>5.8326294677328527E-2</v>
      </c>
      <c r="Q55" s="5">
        <v>5.7498545314999386E-2</v>
      </c>
      <c r="R55" s="5">
        <v>5.7000243690401714E-2</v>
      </c>
      <c r="S55" s="5">
        <v>5.6497391479259397E-2</v>
      </c>
      <c r="T55" s="5">
        <v>5.5740340799952985E-2</v>
      </c>
      <c r="U55" s="5">
        <v>5.1111380294263764E-2</v>
      </c>
      <c r="V55" s="5">
        <v>4.4991899071782228E-2</v>
      </c>
      <c r="W55" s="5">
        <v>4.2988075136915792E-2</v>
      </c>
      <c r="X55" s="5">
        <v>4.2245175712341036E-2</v>
      </c>
      <c r="Y55" s="5">
        <v>4.1212724703700188E-2</v>
      </c>
      <c r="Z55" s="5">
        <v>4.1157861007927725E-2</v>
      </c>
      <c r="AA55" s="5">
        <v>4.0921239310128019E-2</v>
      </c>
      <c r="AB55" s="5">
        <v>4.0613377763141674E-2</v>
      </c>
      <c r="AC55" s="5">
        <v>4.0126670632336665E-2</v>
      </c>
      <c r="AD55" s="5">
        <v>3.9783935121609028E-2</v>
      </c>
      <c r="AE55" s="5">
        <v>3.926235402706274E-2</v>
      </c>
    </row>
    <row r="56" spans="2:31" x14ac:dyDescent="0.25">
      <c r="B56" s="4" t="str">
        <f t="shared" si="4"/>
        <v>Other_C</v>
      </c>
      <c r="C56" s="5">
        <v>3.9799914150448396E-2</v>
      </c>
      <c r="D56" s="5">
        <v>4.7280569523364527E-2</v>
      </c>
      <c r="E56" s="5">
        <v>5.5451476528604757E-2</v>
      </c>
      <c r="F56" s="5">
        <v>6.0833922783342036E-2</v>
      </c>
      <c r="G56" s="5">
        <v>6.6643209604450276E-2</v>
      </c>
      <c r="H56" s="5">
        <v>7.4044635072985449E-2</v>
      </c>
      <c r="I56" s="5">
        <v>7.9625888634114697E-2</v>
      </c>
      <c r="J56" s="5">
        <v>8.5328877351566523E-2</v>
      </c>
      <c r="K56" s="5">
        <v>8.1101900172888347E-2</v>
      </c>
      <c r="L56" s="5">
        <v>7.9277455726027901E-2</v>
      </c>
      <c r="M56" s="5">
        <v>7.6793829484025758E-2</v>
      </c>
      <c r="N56" s="5">
        <v>7.6096917208458417E-2</v>
      </c>
      <c r="O56" s="5">
        <v>4.1856764598853249E-2</v>
      </c>
      <c r="P56" s="5">
        <v>3.9611634019988164E-2</v>
      </c>
      <c r="Q56" s="5">
        <v>3.8135231957600949E-2</v>
      </c>
      <c r="R56" s="5">
        <v>3.6526753918926423E-2</v>
      </c>
      <c r="S56" s="5">
        <v>3.4248364546920193E-2</v>
      </c>
      <c r="T56" s="5">
        <v>3.6128867431689839E-2</v>
      </c>
      <c r="U56" s="5">
        <v>3.2130243161971599E-2</v>
      </c>
      <c r="V56" s="5">
        <v>2.5036539323932152E-2</v>
      </c>
      <c r="W56" s="5">
        <v>2.2143665141490014E-2</v>
      </c>
      <c r="X56" s="5">
        <v>1.9423284474966516E-2</v>
      </c>
      <c r="Y56" s="5">
        <v>1.8442639535189324E-2</v>
      </c>
      <c r="Z56" s="5">
        <v>1.8376381547122945E-2</v>
      </c>
      <c r="AA56" s="5">
        <v>1.8226317901026728E-2</v>
      </c>
      <c r="AB56" s="5">
        <v>1.8040217903700338E-2</v>
      </c>
      <c r="AC56" s="5">
        <v>1.7772049181729921E-2</v>
      </c>
      <c r="AD56" s="5">
        <v>1.7559908855357038E-2</v>
      </c>
      <c r="AE56" s="5">
        <v>1.7265699804340135E-2</v>
      </c>
    </row>
    <row r="57" spans="2:31" x14ac:dyDescent="0.25">
      <c r="B57" s="4" t="str">
        <f t="shared" si="4"/>
        <v>Peak_D</v>
      </c>
      <c r="C57" s="5">
        <v>0.49591437630167856</v>
      </c>
      <c r="D57" s="5">
        <v>0.56740793732988881</v>
      </c>
      <c r="E57" s="5">
        <v>0.63442229465046684</v>
      </c>
      <c r="F57" s="5">
        <v>0.70070710502795142</v>
      </c>
      <c r="G57" s="5">
        <v>0.76238797268296166</v>
      </c>
      <c r="H57" s="5">
        <v>0.82049477009051441</v>
      </c>
      <c r="I57" s="5">
        <v>0.87257151276075129</v>
      </c>
      <c r="J57" s="5">
        <v>0.92209307148470687</v>
      </c>
      <c r="K57" s="5">
        <v>0.90587568096632609</v>
      </c>
      <c r="L57" s="5">
        <v>0.88867605153986284</v>
      </c>
      <c r="M57" s="5">
        <v>0.84389904432393581</v>
      </c>
      <c r="N57" s="5">
        <v>0.81708198918512454</v>
      </c>
      <c r="O57" s="5">
        <v>0.4045466567745743</v>
      </c>
      <c r="P57" s="5">
        <v>0.35227763673842855</v>
      </c>
      <c r="Q57" s="5">
        <v>0.34963329500177814</v>
      </c>
      <c r="R57" s="5">
        <v>0.34929225731221186</v>
      </c>
      <c r="S57" s="5">
        <v>0.3350975006029962</v>
      </c>
      <c r="T57" s="5">
        <v>0.31944061786898931</v>
      </c>
      <c r="U57" s="5">
        <v>0.2738221490659784</v>
      </c>
      <c r="V57" s="5">
        <v>0.18721794749346135</v>
      </c>
      <c r="W57" s="5">
        <v>0.16625223119992227</v>
      </c>
      <c r="X57" s="5">
        <v>0.16310534076074459</v>
      </c>
      <c r="Y57" s="5">
        <v>0.15599535925781199</v>
      </c>
      <c r="Z57" s="5">
        <v>0.15572128132911603</v>
      </c>
      <c r="AA57" s="5">
        <v>0.15476766477770318</v>
      </c>
      <c r="AB57" s="5">
        <v>0.15350906663608083</v>
      </c>
      <c r="AC57" s="5">
        <v>0.15158152782549558</v>
      </c>
      <c r="AD57" s="5">
        <v>0.15007692558220626</v>
      </c>
      <c r="AE57" s="5">
        <v>0.14790338266995443</v>
      </c>
    </row>
    <row r="58" spans="2:31" x14ac:dyDescent="0.25">
      <c r="B58" s="4" t="str">
        <f t="shared" si="4"/>
        <v>Other_D</v>
      </c>
      <c r="C58" s="5">
        <v>0.19389182436931868</v>
      </c>
      <c r="D58" s="5">
        <v>0.21804195224529949</v>
      </c>
      <c r="E58" s="5">
        <v>0.26231842094393965</v>
      </c>
      <c r="F58" s="5">
        <v>0.28677652048385771</v>
      </c>
      <c r="G58" s="5">
        <v>0.31166613673808635</v>
      </c>
      <c r="H58" s="5">
        <v>0.33769649846567151</v>
      </c>
      <c r="I58" s="5">
        <v>0.35131832733381224</v>
      </c>
      <c r="J58" s="5">
        <v>0.37390417039586316</v>
      </c>
      <c r="K58" s="5">
        <v>0.37460376501087644</v>
      </c>
      <c r="L58" s="5">
        <v>0.37915905351993817</v>
      </c>
      <c r="M58" s="5">
        <v>0.37230695462312446</v>
      </c>
      <c r="N58" s="5">
        <v>0.35896494478937513</v>
      </c>
      <c r="O58" s="5">
        <v>0.29102136764342629</v>
      </c>
      <c r="P58" s="5">
        <v>0.27880481983285182</v>
      </c>
      <c r="Q58" s="5">
        <v>0.26311541913609143</v>
      </c>
      <c r="R58" s="5">
        <v>0.24895424713472869</v>
      </c>
      <c r="S58" s="5">
        <v>0.23286457781229761</v>
      </c>
      <c r="T58" s="5">
        <v>0.2581102771111014</v>
      </c>
      <c r="U58" s="5">
        <v>0.22218283637333272</v>
      </c>
      <c r="V58" s="5">
        <v>0.19362168044650457</v>
      </c>
      <c r="W58" s="5">
        <v>0.1752061369733984</v>
      </c>
      <c r="X58" s="5">
        <v>0.16291640851996264</v>
      </c>
      <c r="Y58" s="5">
        <v>0.15002976259600001</v>
      </c>
      <c r="Z58" s="5">
        <v>0.14950820093046421</v>
      </c>
      <c r="AA58" s="5">
        <v>0.14827444003369189</v>
      </c>
      <c r="AB58" s="5">
        <v>0.14672221566393315</v>
      </c>
      <c r="AC58" s="5">
        <v>0.14447237677920058</v>
      </c>
      <c r="AD58" s="5">
        <v>0.14266237650545543</v>
      </c>
      <c r="AE58" s="5">
        <v>0.14015476171673671</v>
      </c>
    </row>
    <row r="59" spans="2:31" x14ac:dyDescent="0.25">
      <c r="B59" s="6" t="str">
        <f t="shared" si="4"/>
        <v>Total</v>
      </c>
      <c r="C59" s="7">
        <v>4.4027498503781262</v>
      </c>
      <c r="D59" s="7">
        <v>4.7353761543873061</v>
      </c>
      <c r="E59" s="7">
        <v>5.2603913176430686</v>
      </c>
      <c r="F59" s="7">
        <v>5.6876686832761978</v>
      </c>
      <c r="G59" s="7">
        <v>5.8310172231945341</v>
      </c>
      <c r="H59" s="7">
        <v>5.7769835242504808</v>
      </c>
      <c r="I59" s="7">
        <v>6.0886768567769511</v>
      </c>
      <c r="J59" s="7">
        <v>6.3716942337723586</v>
      </c>
      <c r="K59" s="7">
        <v>6.3511930670012626</v>
      </c>
      <c r="L59" s="7">
        <v>6.4772325785175653</v>
      </c>
      <c r="M59" s="7">
        <v>6.2288398514146417</v>
      </c>
      <c r="N59" s="7">
        <v>6.1303279192186482</v>
      </c>
      <c r="O59" s="7">
        <v>5.0304856818988464</v>
      </c>
      <c r="P59" s="7">
        <v>4.5339430987918812</v>
      </c>
      <c r="Q59" s="7">
        <v>4.3760733607106879</v>
      </c>
      <c r="R59" s="7">
        <v>4.0337187212193779</v>
      </c>
      <c r="S59" s="7">
        <v>3.9167272714779062</v>
      </c>
      <c r="T59" s="7">
        <v>4.1541496268934006</v>
      </c>
      <c r="U59" s="7">
        <v>3.7256082467014773</v>
      </c>
      <c r="V59" s="7">
        <v>3.1483494481976408</v>
      </c>
      <c r="W59" s="7">
        <v>2.7860414962515967</v>
      </c>
      <c r="X59" s="7">
        <v>2.6390191255187445</v>
      </c>
      <c r="Y59" s="7">
        <v>2.3203439355674216</v>
      </c>
      <c r="Z59" s="7">
        <v>2.312003816689336</v>
      </c>
      <c r="AA59" s="7">
        <v>2.292129522928013</v>
      </c>
      <c r="AB59" s="7">
        <v>2.2667353508709516</v>
      </c>
      <c r="AC59" s="7">
        <v>2.2300391160153827</v>
      </c>
      <c r="AD59" s="7">
        <v>2.19938737186961</v>
      </c>
      <c r="AE59" s="7">
        <v>2.1574335649253316</v>
      </c>
    </row>
    <row r="62" spans="2:31" x14ac:dyDescent="0.25">
      <c r="B62" s="1" t="s">
        <v>43</v>
      </c>
    </row>
    <row r="63" spans="2:31" x14ac:dyDescent="0.25">
      <c r="B63" s="2" t="str">
        <f t="shared" ref="B63:B72" si="32">B24</f>
        <v>Bundle</v>
      </c>
      <c r="C63" s="3">
        <f t="shared" ref="C63:AE63" si="33">C$24</f>
        <v>2022</v>
      </c>
      <c r="D63" s="3">
        <f t="shared" si="33"/>
        <v>2023</v>
      </c>
      <c r="E63" s="3">
        <f t="shared" si="33"/>
        <v>2024</v>
      </c>
      <c r="F63" s="3">
        <f t="shared" si="33"/>
        <v>2025</v>
      </c>
      <c r="G63" s="3">
        <f t="shared" si="33"/>
        <v>2026</v>
      </c>
      <c r="H63" s="3">
        <f t="shared" si="33"/>
        <v>2027</v>
      </c>
      <c r="I63" s="3">
        <f t="shared" si="33"/>
        <v>2028</v>
      </c>
      <c r="J63" s="3">
        <f t="shared" si="33"/>
        <v>2029</v>
      </c>
      <c r="K63" s="3">
        <f t="shared" si="33"/>
        <v>2030</v>
      </c>
      <c r="L63" s="3">
        <f t="shared" si="33"/>
        <v>2031</v>
      </c>
      <c r="M63" s="3">
        <f t="shared" si="33"/>
        <v>2032</v>
      </c>
      <c r="N63" s="3">
        <f t="shared" si="33"/>
        <v>2033</v>
      </c>
      <c r="O63" s="3">
        <f t="shared" si="33"/>
        <v>2034</v>
      </c>
      <c r="P63" s="3">
        <f t="shared" si="33"/>
        <v>2035</v>
      </c>
      <c r="Q63" s="3">
        <f t="shared" si="33"/>
        <v>2036</v>
      </c>
      <c r="R63" s="3">
        <f t="shared" si="33"/>
        <v>2037</v>
      </c>
      <c r="S63" s="3">
        <f t="shared" si="33"/>
        <v>2038</v>
      </c>
      <c r="T63" s="3">
        <f t="shared" si="33"/>
        <v>2039</v>
      </c>
      <c r="U63" s="3">
        <f t="shared" si="33"/>
        <v>2040</v>
      </c>
      <c r="V63" s="3">
        <f t="shared" si="33"/>
        <v>2041</v>
      </c>
      <c r="W63" s="3">
        <f t="shared" si="33"/>
        <v>2042</v>
      </c>
      <c r="X63" s="3">
        <f t="shared" si="33"/>
        <v>2043</v>
      </c>
      <c r="Y63" s="3">
        <f t="shared" si="33"/>
        <v>2044</v>
      </c>
      <c r="Z63" s="3">
        <f t="shared" si="33"/>
        <v>2045</v>
      </c>
      <c r="AA63" s="3">
        <f t="shared" si="33"/>
        <v>2046</v>
      </c>
      <c r="AB63" s="3">
        <f t="shared" si="33"/>
        <v>2047</v>
      </c>
      <c r="AC63" s="3">
        <f t="shared" si="33"/>
        <v>2048</v>
      </c>
      <c r="AD63" s="3">
        <f t="shared" si="33"/>
        <v>2049</v>
      </c>
      <c r="AE63" s="3">
        <f t="shared" si="33"/>
        <v>2050</v>
      </c>
    </row>
    <row r="64" spans="2:31" x14ac:dyDescent="0.25">
      <c r="B64" s="4" t="str">
        <f t="shared" si="32"/>
        <v>Peak_A</v>
      </c>
      <c r="C64" s="8">
        <f>SUM($C51:C51)</f>
        <v>1.2419899501588501</v>
      </c>
      <c r="D64" s="8">
        <f>SUM($C51:D51)</f>
        <v>2.6356948793799848</v>
      </c>
      <c r="E64" s="8">
        <f>SUM($C51:E51)</f>
        <v>4.2078438968247065</v>
      </c>
      <c r="F64" s="8">
        <f>SUM($C51:F51)</f>
        <v>5.9696681365025972</v>
      </c>
      <c r="G64" s="8">
        <f>SUM($C51:G51)</f>
        <v>7.9135938653502755</v>
      </c>
      <c r="H64" s="8">
        <f>SUM($C51:H51)</f>
        <v>10.034359560697983</v>
      </c>
      <c r="I64" s="8">
        <f>SUM($C51:I51)</f>
        <v>12.35835373738831</v>
      </c>
      <c r="J64" s="8">
        <f>SUM($C51:J51)</f>
        <v>14.758473848241731</v>
      </c>
      <c r="K64" s="8">
        <f>SUM($C51:K51)</f>
        <v>17.131265220337198</v>
      </c>
      <c r="L64" s="8">
        <f>SUM($C51:L51)</f>
        <v>19.602926517542507</v>
      </c>
      <c r="M64" s="8">
        <f>SUM($C51:M51)</f>
        <v>21.957031199106115</v>
      </c>
      <c r="N64" s="8">
        <f>SUM($C51:N51)</f>
        <v>24.269810824981544</v>
      </c>
      <c r="O64" s="8">
        <f>SUM($C51:O51)</f>
        <v>26.345914729267356</v>
      </c>
      <c r="P64" s="8">
        <f>SUM($C51:P51)</f>
        <v>28.195731465870054</v>
      </c>
      <c r="Q64" s="8">
        <f>SUM($C51:Q51)</f>
        <v>29.987662191422718</v>
      </c>
      <c r="R64" s="8">
        <f>SUM($C51:R51)</f>
        <v>31.707991267902855</v>
      </c>
      <c r="S64" s="8">
        <f>SUM($C51:S51)</f>
        <v>33.401586971762015</v>
      </c>
      <c r="T64" s="8">
        <f>SUM($C51:T51)</f>
        <v>35.301945778395122</v>
      </c>
      <c r="U64" s="8">
        <f>SUM($C51:U51)</f>
        <v>36.947670219253602</v>
      </c>
      <c r="V64" s="8">
        <f>SUM($C51:V51)</f>
        <v>38.287964959536218</v>
      </c>
      <c r="W64" s="8">
        <f>SUM($C51:W51)</f>
        <v>39.441957508543169</v>
      </c>
      <c r="X64" s="8">
        <f>SUM($C51:X51)</f>
        <v>40.493091391259163</v>
      </c>
      <c r="Y64" s="8">
        <f>SUM($C51:Y51)</f>
        <v>41.400511198543889</v>
      </c>
      <c r="Z64" s="8">
        <f>SUM($C51:Z51)</f>
        <v>42.302943305378058</v>
      </c>
      <c r="AA64" s="8">
        <f>SUM($C51:AA51)</f>
        <v>43.195685660407257</v>
      </c>
      <c r="AB64" s="8">
        <f>SUM($C51:AB51)</f>
        <v>44.076242055308605</v>
      </c>
      <c r="AC64" s="8">
        <f>SUM($C51:AC51)</f>
        <v>44.940016535970457</v>
      </c>
      <c r="AD64" s="8">
        <f>SUM($C51:AD51)</f>
        <v>45.788712385647415</v>
      </c>
      <c r="AE64" s="8">
        <f>SUM($C51:AE51)</f>
        <v>46.617733650227848</v>
      </c>
    </row>
    <row r="65" spans="2:31" x14ac:dyDescent="0.25">
      <c r="B65" s="4" t="str">
        <f t="shared" si="32"/>
        <v>Other_A</v>
      </c>
      <c r="C65" s="8">
        <f>SUM($C52:C52)</f>
        <v>1.481620020559165</v>
      </c>
      <c r="D65" s="8">
        <f>SUM($C52:D52)</f>
        <v>3.1284465612523733</v>
      </c>
      <c r="E65" s="8">
        <f>SUM($C52:E52)</f>
        <v>4.9555376313765578</v>
      </c>
      <c r="F65" s="8">
        <f>SUM($C52:F52)</f>
        <v>6.9337666854982798</v>
      </c>
      <c r="G65" s="8">
        <f>SUM($C52:G52)</f>
        <v>8.9721408703440613</v>
      </c>
      <c r="H65" s="8">
        <f>SUM($C52:H52)</f>
        <v>10.789583178836867</v>
      </c>
      <c r="I65" s="8">
        <f>SUM($C52:I52)</f>
        <v>12.671076387728817</v>
      </c>
      <c r="J65" s="8">
        <f>SUM($C52:J52)</f>
        <v>14.682564081194347</v>
      </c>
      <c r="K65" s="8">
        <f>SUM($C52:K52)</f>
        <v>16.741884271704841</v>
      </c>
      <c r="L65" s="8">
        <f>SUM($C52:L52)</f>
        <v>18.843777926093065</v>
      </c>
      <c r="M65" s="8">
        <f>SUM($C52:M52)</f>
        <v>20.889677389022232</v>
      </c>
      <c r="N65" s="8">
        <f>SUM($C52:N52)</f>
        <v>22.920109613569231</v>
      </c>
      <c r="O65" s="8">
        <f>SUM($C52:O52)</f>
        <v>24.628261009742594</v>
      </c>
      <c r="P65" s="8">
        <f>SUM($C52:P52)</f>
        <v>26.154019388694682</v>
      </c>
      <c r="Q65" s="8">
        <f>SUM($C52:Q52)</f>
        <v>27.622406139261667</v>
      </c>
      <c r="R65" s="8">
        <f>SUM($C52:R52)</f>
        <v>28.847487573448255</v>
      </c>
      <c r="S65" s="8">
        <f>SUM($C52:S52)</f>
        <v>30.027835279601476</v>
      </c>
      <c r="T65" s="8">
        <f>SUM($C52:T52)</f>
        <v>31.212817182379176</v>
      </c>
      <c r="U65" s="8">
        <f>SUM($C52:U52)</f>
        <v>32.387685301242321</v>
      </c>
      <c r="V65" s="8">
        <f>SUM($C52:V52)</f>
        <v>33.49145476054909</v>
      </c>
      <c r="W65" s="8">
        <f>SUM($C52:W52)</f>
        <v>34.486915687050001</v>
      </c>
      <c r="X65" s="8">
        <f>SUM($C52:X52)</f>
        <v>35.447543018511276</v>
      </c>
      <c r="Y65" s="8">
        <f>SUM($C52:Y52)</f>
        <v>36.295967409981905</v>
      </c>
      <c r="Z65" s="8">
        <f>SUM($C52:Z52)</f>
        <v>37.142081616226001</v>
      </c>
      <c r="AA65" s="8">
        <f>SUM($C52:AA52)</f>
        <v>37.981612995376985</v>
      </c>
      <c r="AB65" s="8">
        <f>SUM($C52:AB52)</f>
        <v>38.812628989241247</v>
      </c>
      <c r="AC65" s="8">
        <f>SUM($C52:AC52)</f>
        <v>39.630940013205581</v>
      </c>
      <c r="AD65" s="8">
        <f>SUM($C52:AD52)</f>
        <v>40.439127561915605</v>
      </c>
      <c r="AE65" s="8">
        <f>SUM($C52:AE52)</f>
        <v>41.23300205075811</v>
      </c>
    </row>
    <row r="66" spans="2:31" x14ac:dyDescent="0.25">
      <c r="B66" s="4" t="str">
        <f t="shared" si="32"/>
        <v>Peak_B</v>
      </c>
      <c r="C66" s="8">
        <f>SUM($C53:C53)</f>
        <v>0.64248323248367645</v>
      </c>
      <c r="D66" s="8">
        <f>SUM($C53:D53)</f>
        <v>1.2491003998915393</v>
      </c>
      <c r="E66" s="8">
        <f>SUM($C53:E53)</f>
        <v>1.8892114342859478</v>
      </c>
      <c r="F66" s="8">
        <f>SUM($C53:F53)</f>
        <v>2.5076329119192455</v>
      </c>
      <c r="G66" s="8">
        <f>SUM($C53:G53)</f>
        <v>2.9900543975951503</v>
      </c>
      <c r="H66" s="8">
        <f>SUM($C53:H53)</f>
        <v>3.3933687313529961</v>
      </c>
      <c r="I66" s="8">
        <f>SUM($C53:I53)</f>
        <v>3.7719877453979254</v>
      </c>
      <c r="J66" s="8">
        <f>SUM($C53:J53)</f>
        <v>4.1356287974721599</v>
      </c>
      <c r="K66" s="8">
        <f>SUM($C53:K53)</f>
        <v>4.4701013282769129</v>
      </c>
      <c r="L66" s="8">
        <f>SUM($C53:L53)</f>
        <v>4.7921918808003561</v>
      </c>
      <c r="M66" s="8">
        <f>SUM($C53:M53)</f>
        <v>5.0966356170966467</v>
      </c>
      <c r="N66" s="8">
        <f>SUM($C53:N53)</f>
        <v>5.3986169989354504</v>
      </c>
      <c r="O66" s="8">
        <f>SUM($C53:O53)</f>
        <v>5.6793668419909498</v>
      </c>
      <c r="P66" s="8">
        <f>SUM($C53:P53)</f>
        <v>5.9441444106468246</v>
      </c>
      <c r="Q66" s="8">
        <f>SUM($C53:Q53)</f>
        <v>6.208153208657345</v>
      </c>
      <c r="R66" s="8">
        <f>SUM($C53:R53)</f>
        <v>6.4641133790511276</v>
      </c>
      <c r="S66" s="8">
        <f>SUM($C53:S53)</f>
        <v>6.6938408410131176</v>
      </c>
      <c r="T66" s="8">
        <f>SUM($C53:T53)</f>
        <v>6.9342739504809767</v>
      </c>
      <c r="U66" s="8">
        <f>SUM($C53:U53)</f>
        <v>7.1111445914669744</v>
      </c>
      <c r="V66" s="8">
        <f>SUM($C53:V53)</f>
        <v>7.2217589932354835</v>
      </c>
      <c r="W66" s="8">
        <f>SUM($C53:W53)</f>
        <v>7.3179606243272595</v>
      </c>
      <c r="X66" s="8">
        <f>SUM($C53:X53)</f>
        <v>7.4281073589954829</v>
      </c>
      <c r="Y66" s="8">
        <f>SUM($C53:Y53)</f>
        <v>7.5233841921314983</v>
      </c>
      <c r="Z66" s="8">
        <f>SUM($C53:Z53)</f>
        <v>7.618647557159238</v>
      </c>
      <c r="AA66" s="8">
        <f>SUM($C53:AA53)</f>
        <v>7.7134307660937145</v>
      </c>
      <c r="AB66" s="8">
        <f>SUM($C53:AB53)</f>
        <v>7.8075201413851403</v>
      </c>
      <c r="AC66" s="8">
        <f>SUM($C53:AC53)</f>
        <v>7.9004552136634247</v>
      </c>
      <c r="AD66" s="8">
        <f>SUM($C53:AD53)</f>
        <v>7.9925158890193906</v>
      </c>
      <c r="AE66" s="8">
        <f>SUM($C53:AE53)</f>
        <v>8.0832416980829453</v>
      </c>
    </row>
    <row r="67" spans="2:31" x14ac:dyDescent="0.25">
      <c r="B67" s="4" t="str">
        <f t="shared" si="32"/>
        <v>Other_B</v>
      </c>
      <c r="C67" s="8">
        <f>SUM($C54:C54)</f>
        <v>0.26427722458756114</v>
      </c>
      <c r="D67" s="8">
        <f>SUM($C54:D54)</f>
        <v>0.47301092588075622</v>
      </c>
      <c r="E67" s="8">
        <f>SUM($C54:E54)</f>
        <v>0.69137976017922465</v>
      </c>
      <c r="F67" s="8">
        <f>SUM($C54:F54)</f>
        <v>0.91818989592591793</v>
      </c>
      <c r="G67" s="8">
        <f>SUM($C54:G54)</f>
        <v>1.0863255017564841</v>
      </c>
      <c r="H67" s="8">
        <f>SUM($C54:H54)</f>
        <v>1.2287228440317857</v>
      </c>
      <c r="I67" s="8">
        <f>SUM($C54:I54)</f>
        <v>1.3664071253656382</v>
      </c>
      <c r="J67" s="8">
        <f>SUM($C54:J54)</f>
        <v>1.5153538520965415</v>
      </c>
      <c r="K67" s="8">
        <f>SUM($C54:K54)</f>
        <v>1.6706955907890659</v>
      </c>
      <c r="L67" s="8">
        <f>SUM($C54:L54)</f>
        <v>1.8365471707150005</v>
      </c>
      <c r="M67" s="8">
        <f>SUM($C54:M54)</f>
        <v>1.999486905590562</v>
      </c>
      <c r="N67" s="8">
        <f>SUM($C54:N54)</f>
        <v>2.1635153298217529</v>
      </c>
      <c r="O67" s="8">
        <f>SUM($C54:O54)</f>
        <v>2.3271390703810844</v>
      </c>
      <c r="P67" s="8">
        <f>SUM($C54:P54)</f>
        <v>2.4917090996937095</v>
      </c>
      <c r="Q67" s="8">
        <f>SUM($C54:Q54)</f>
        <v>2.6350736948637605</v>
      </c>
      <c r="R67" s="8">
        <f>SUM($C54:R54)</f>
        <v>2.7756482329663608</v>
      </c>
      <c r="S67" s="8">
        <f>SUM($C54:S54)</f>
        <v>2.9299967980284207</v>
      </c>
      <c r="T67" s="8">
        <f>SUM($C54:T54)</f>
        <v>3.0889525028314253</v>
      </c>
      <c r="U67" s="8">
        <f>SUM($C54:U54)</f>
        <v>3.2378509399297282</v>
      </c>
      <c r="V67" s="8">
        <f>SUM($C54:V54)</f>
        <v>3.3806537204338003</v>
      </c>
      <c r="W67" s="8">
        <f>SUM($C54:W54)</f>
        <v>3.5144500016340379</v>
      </c>
      <c r="X67" s="8">
        <f>SUM($C54:X54)</f>
        <v>3.6438709688392734</v>
      </c>
      <c r="Y67" s="8">
        <f>SUM($C54:Y54)</f>
        <v>3.7474133864226173</v>
      </c>
      <c r="Z67" s="8">
        <f>SUM($C54:Z54)</f>
        <v>3.8508438001913214</v>
      </c>
      <c r="AA67" s="8">
        <f>SUM($C54:AA54)</f>
        <v>3.9537267179821276</v>
      </c>
      <c r="AB67" s="8">
        <f>SUM($C54:AB54)</f>
        <v>4.0559154268291886</v>
      </c>
      <c r="AC67" s="8">
        <f>SUM($C54:AC54)</f>
        <v>4.1569813415213339</v>
      </c>
      <c r="AD67" s="8">
        <f>SUM($C54:AD54)</f>
        <v>4.2573414935833647</v>
      </c>
      <c r="AE67" s="8">
        <f>SUM($C54:AE54)</f>
        <v>4.3565672978041095</v>
      </c>
    </row>
    <row r="68" spans="2:31" x14ac:dyDescent="0.25">
      <c r="B68" s="4" t="str">
        <f t="shared" si="32"/>
        <v>Peak_C</v>
      </c>
      <c r="C68" s="8">
        <f>SUM($C55:C55)</f>
        <v>4.2773307767427902E-2</v>
      </c>
      <c r="D68" s="8">
        <f>SUM($C55:D55)</f>
        <v>8.9536664440779817E-2</v>
      </c>
      <c r="E68" s="8">
        <f>SUM($C55:E55)</f>
        <v>0.14001583369905479</v>
      </c>
      <c r="F68" s="8">
        <f>SUM($C55:F55)</f>
        <v>0.19408206150049889</v>
      </c>
      <c r="G68" s="8">
        <f>SUM($C55:G55)</f>
        <v>0.25154496046960306</v>
      </c>
      <c r="H68" s="8">
        <f>SUM($C55:H55)</f>
        <v>0.31237290121725186</v>
      </c>
      <c r="I68" s="8">
        <f>SUM($C55:I55)</f>
        <v>0.37574334830446521</v>
      </c>
      <c r="J68" s="8">
        <f>SUM($C55:J55)</f>
        <v>0.44191587972059715</v>
      </c>
      <c r="K68" s="8">
        <f>SUM($C55:K55)</f>
        <v>0.509601768468531</v>
      </c>
      <c r="L68" s="8">
        <f>SUM($C55:L55)</f>
        <v>0.57822470215735522</v>
      </c>
      <c r="M68" s="8">
        <f>SUM($C55:M55)</f>
        <v>0.64667710947628099</v>
      </c>
      <c r="N68" s="8">
        <f>SUM($C55:N55)</f>
        <v>0.71563952101954686</v>
      </c>
      <c r="O68" s="8">
        <f>SUM($C55:O55)</f>
        <v>0.78007152982752959</v>
      </c>
      <c r="P68" s="8">
        <f>SUM($C55:P55)</f>
        <v>0.83839782450485811</v>
      </c>
      <c r="Q68" s="8">
        <f>SUM($C55:Q55)</f>
        <v>0.89589636981985754</v>
      </c>
      <c r="R68" s="8">
        <f>SUM($C55:R55)</f>
        <v>0.95289661351025923</v>
      </c>
      <c r="S68" s="8">
        <f>SUM($C55:S55)</f>
        <v>1.0093940049895187</v>
      </c>
      <c r="T68" s="8">
        <f>SUM($C55:T55)</f>
        <v>1.0651343457894717</v>
      </c>
      <c r="U68" s="8">
        <f>SUM($C55:U55)</f>
        <v>1.1162457260837355</v>
      </c>
      <c r="V68" s="8">
        <f>SUM($C55:V55)</f>
        <v>1.1612376251555176</v>
      </c>
      <c r="W68" s="8">
        <f>SUM($C55:W55)</f>
        <v>1.2042257002924335</v>
      </c>
      <c r="X68" s="8">
        <f>SUM($C55:X55)</f>
        <v>1.2464708760047745</v>
      </c>
      <c r="Y68" s="8">
        <f>SUM($C55:Y55)</f>
        <v>1.2876836007084747</v>
      </c>
      <c r="Z68" s="8">
        <f>SUM($C55:Z55)</f>
        <v>1.3288414617164024</v>
      </c>
      <c r="AA68" s="8">
        <f>SUM($C55:AA55)</f>
        <v>1.3697627010265303</v>
      </c>
      <c r="AB68" s="8">
        <f>SUM($C55:AB55)</f>
        <v>1.410376078789672</v>
      </c>
      <c r="AC68" s="8">
        <f>SUM($C55:AC55)</f>
        <v>1.4505027494220086</v>
      </c>
      <c r="AD68" s="8">
        <f>SUM($C55:AD55)</f>
        <v>1.4902866845436176</v>
      </c>
      <c r="AE68" s="8">
        <f>SUM($C55:AE55)</f>
        <v>1.5295490385706803</v>
      </c>
    </row>
    <row r="69" spans="2:31" x14ac:dyDescent="0.25">
      <c r="B69" s="4" t="str">
        <f t="shared" si="32"/>
        <v>Other_C</v>
      </c>
      <c r="C69" s="8">
        <f>SUM($C56:C56)</f>
        <v>3.9799914150448396E-2</v>
      </c>
      <c r="D69" s="8">
        <f>SUM($C56:D56)</f>
        <v>8.7080483673812922E-2</v>
      </c>
      <c r="E69" s="8">
        <f>SUM($C56:E56)</f>
        <v>0.14253196020241768</v>
      </c>
      <c r="F69" s="8">
        <f>SUM($C56:F56)</f>
        <v>0.20336588298575972</v>
      </c>
      <c r="G69" s="8">
        <f>SUM($C56:G56)</f>
        <v>0.27000909259021</v>
      </c>
      <c r="H69" s="8">
        <f>SUM($C56:H56)</f>
        <v>0.34405372766319542</v>
      </c>
      <c r="I69" s="8">
        <f>SUM($C56:I56)</f>
        <v>0.4236796162973101</v>
      </c>
      <c r="J69" s="8">
        <f>SUM($C56:J56)</f>
        <v>0.50900849364887657</v>
      </c>
      <c r="K69" s="8">
        <f>SUM($C56:K56)</f>
        <v>0.59011039382176489</v>
      </c>
      <c r="L69" s="8">
        <f>SUM($C56:L56)</f>
        <v>0.66938784954779273</v>
      </c>
      <c r="M69" s="8">
        <f>SUM($C56:M56)</f>
        <v>0.74618167903181853</v>
      </c>
      <c r="N69" s="8">
        <f>SUM($C56:N56)</f>
        <v>0.82227859624027699</v>
      </c>
      <c r="O69" s="8">
        <f>SUM($C56:O56)</f>
        <v>0.86413536083913023</v>
      </c>
      <c r="P69" s="8">
        <f>SUM($C56:P56)</f>
        <v>0.90374699485911836</v>
      </c>
      <c r="Q69" s="8">
        <f>SUM($C56:Q56)</f>
        <v>0.94188222681671929</v>
      </c>
      <c r="R69" s="8">
        <f>SUM($C56:R56)</f>
        <v>0.97840898073564575</v>
      </c>
      <c r="S69" s="8">
        <f>SUM($C56:S56)</f>
        <v>1.012657345282566</v>
      </c>
      <c r="T69" s="8">
        <f>SUM($C56:T56)</f>
        <v>1.0487862127142558</v>
      </c>
      <c r="U69" s="8">
        <f>SUM($C56:U56)</f>
        <v>1.0809164558762274</v>
      </c>
      <c r="V69" s="8">
        <f>SUM($C56:V56)</f>
        <v>1.1059529952001597</v>
      </c>
      <c r="W69" s="8">
        <f>SUM($C56:W56)</f>
        <v>1.1280966603416496</v>
      </c>
      <c r="X69" s="8">
        <f>SUM($C56:X56)</f>
        <v>1.147519944816616</v>
      </c>
      <c r="Y69" s="8">
        <f>SUM($C56:Y56)</f>
        <v>1.1659625843518053</v>
      </c>
      <c r="Z69" s="8">
        <f>SUM($C56:Z56)</f>
        <v>1.1843389658989283</v>
      </c>
      <c r="AA69" s="8">
        <f>SUM($C56:AA56)</f>
        <v>1.202565283799955</v>
      </c>
      <c r="AB69" s="8">
        <f>SUM($C56:AB56)</f>
        <v>1.2206055017036552</v>
      </c>
      <c r="AC69" s="8">
        <f>SUM($C56:AC56)</f>
        <v>1.2383775508853851</v>
      </c>
      <c r="AD69" s="8">
        <f>SUM($C56:AD56)</f>
        <v>1.2559374597407422</v>
      </c>
      <c r="AE69" s="8">
        <f>SUM($C56:AE56)</f>
        <v>1.2732031595450823</v>
      </c>
    </row>
    <row r="70" spans="2:31" x14ac:dyDescent="0.25">
      <c r="B70" s="4" t="str">
        <f t="shared" si="32"/>
        <v>Peak_D</v>
      </c>
      <c r="C70" s="8">
        <f>SUM($C57:C57)</f>
        <v>0.49591437630167856</v>
      </c>
      <c r="D70" s="8">
        <f>SUM($C57:D57)</f>
        <v>1.0633223136315673</v>
      </c>
      <c r="E70" s="8">
        <f>SUM($C57:E57)</f>
        <v>1.6977446082820342</v>
      </c>
      <c r="F70" s="8">
        <f>SUM($C57:F57)</f>
        <v>2.3984517133099859</v>
      </c>
      <c r="G70" s="8">
        <f>SUM($C57:G57)</f>
        <v>3.1608396859929475</v>
      </c>
      <c r="H70" s="8">
        <f>SUM($C57:H57)</f>
        <v>3.981334456083462</v>
      </c>
      <c r="I70" s="8">
        <f>SUM($C57:I57)</f>
        <v>4.853905968844213</v>
      </c>
      <c r="J70" s="8">
        <f>SUM($C57:J57)</f>
        <v>5.7759990403289194</v>
      </c>
      <c r="K70" s="8">
        <f>SUM($C57:K57)</f>
        <v>6.6818747212952454</v>
      </c>
      <c r="L70" s="8">
        <f>SUM($C57:L57)</f>
        <v>7.5705507728351087</v>
      </c>
      <c r="M70" s="8">
        <f>SUM($C57:M57)</f>
        <v>8.4144498171590438</v>
      </c>
      <c r="N70" s="8">
        <f>SUM($C57:N57)</f>
        <v>9.2315318063441687</v>
      </c>
      <c r="O70" s="8">
        <f>SUM($C57:O57)</f>
        <v>9.6360784631187428</v>
      </c>
      <c r="P70" s="8">
        <f>SUM($C57:P57)</f>
        <v>9.988356099857171</v>
      </c>
      <c r="Q70" s="8">
        <f>SUM($C57:Q57)</f>
        <v>10.337989394858949</v>
      </c>
      <c r="R70" s="8">
        <f>SUM($C57:R57)</f>
        <v>10.687281652171162</v>
      </c>
      <c r="S70" s="8">
        <f>SUM($C57:S57)</f>
        <v>11.022379152774159</v>
      </c>
      <c r="T70" s="8">
        <f>SUM($C57:T57)</f>
        <v>11.341819770643149</v>
      </c>
      <c r="U70" s="8">
        <f>SUM($C57:U57)</f>
        <v>11.615641919709127</v>
      </c>
      <c r="V70" s="8">
        <f>SUM($C57:V57)</f>
        <v>11.802859867202589</v>
      </c>
      <c r="W70" s="8">
        <f>SUM($C57:W57)</f>
        <v>11.96911209840251</v>
      </c>
      <c r="X70" s="8">
        <f>SUM($C57:X57)</f>
        <v>12.132217439163254</v>
      </c>
      <c r="Y70" s="8">
        <f>SUM($C57:Y57)</f>
        <v>12.288212798421066</v>
      </c>
      <c r="Z70" s="8">
        <f>SUM($C57:Z57)</f>
        <v>12.443934079750182</v>
      </c>
      <c r="AA70" s="8">
        <f>SUM($C57:AA57)</f>
        <v>12.598701744527885</v>
      </c>
      <c r="AB70" s="8">
        <f>SUM($C57:AB57)</f>
        <v>12.752210811163966</v>
      </c>
      <c r="AC70" s="8">
        <f>SUM($C57:AC57)</f>
        <v>12.903792338989462</v>
      </c>
      <c r="AD70" s="8">
        <f>SUM($C57:AD57)</f>
        <v>13.053869264571668</v>
      </c>
      <c r="AE70" s="8">
        <f>SUM($C57:AE57)</f>
        <v>13.201772647241622</v>
      </c>
    </row>
    <row r="71" spans="2:31" x14ac:dyDescent="0.25">
      <c r="B71" s="4" t="str">
        <f t="shared" si="32"/>
        <v>Other_D</v>
      </c>
      <c r="C71" s="8">
        <f>SUM($C58:C58)</f>
        <v>0.19389182436931868</v>
      </c>
      <c r="D71" s="8">
        <f>SUM($C58:D58)</f>
        <v>0.41193377661461816</v>
      </c>
      <c r="E71" s="8">
        <f>SUM($C58:E58)</f>
        <v>0.67425219755855781</v>
      </c>
      <c r="F71" s="8">
        <f>SUM($C58:F58)</f>
        <v>0.96102871804241552</v>
      </c>
      <c r="G71" s="8">
        <f>SUM($C58:G58)</f>
        <v>1.2726948547805019</v>
      </c>
      <c r="H71" s="8">
        <f>SUM($C58:H58)</f>
        <v>1.6103913532461736</v>
      </c>
      <c r="I71" s="8">
        <f>SUM($C58:I58)</f>
        <v>1.9617096805799858</v>
      </c>
      <c r="J71" s="8">
        <f>SUM($C58:J58)</f>
        <v>2.3356138509758488</v>
      </c>
      <c r="K71" s="8">
        <f>SUM($C58:K58)</f>
        <v>2.7102176159867253</v>
      </c>
      <c r="L71" s="8">
        <f>SUM($C58:L58)</f>
        <v>3.0893766695066636</v>
      </c>
      <c r="M71" s="8">
        <f>SUM($C58:M58)</f>
        <v>3.4616836241297881</v>
      </c>
      <c r="N71" s="8">
        <f>SUM($C58:N58)</f>
        <v>3.8206485689191632</v>
      </c>
      <c r="O71" s="8">
        <f>SUM($C58:O58)</f>
        <v>4.1116699365625893</v>
      </c>
      <c r="P71" s="8">
        <f>SUM($C58:P58)</f>
        <v>4.3904747563954407</v>
      </c>
      <c r="Q71" s="8">
        <f>SUM($C58:Q58)</f>
        <v>4.6535901755315319</v>
      </c>
      <c r="R71" s="8">
        <f>SUM($C58:R58)</f>
        <v>4.9025444226662609</v>
      </c>
      <c r="S71" s="8">
        <f>SUM($C58:S58)</f>
        <v>5.1354090004785586</v>
      </c>
      <c r="T71" s="8">
        <f>SUM($C58:T58)</f>
        <v>5.3935192775896601</v>
      </c>
      <c r="U71" s="8">
        <f>SUM($C58:U58)</f>
        <v>5.6157021139629926</v>
      </c>
      <c r="V71" s="8">
        <f>SUM($C58:V58)</f>
        <v>5.8093237944094973</v>
      </c>
      <c r="W71" s="8">
        <f>SUM($C58:W58)</f>
        <v>5.9845299313828955</v>
      </c>
      <c r="X71" s="8">
        <f>SUM($C58:X58)</f>
        <v>6.1474463399028583</v>
      </c>
      <c r="Y71" s="8">
        <f>SUM($C58:Y58)</f>
        <v>6.2974761024988579</v>
      </c>
      <c r="Z71" s="8">
        <f>SUM($C58:Z58)</f>
        <v>6.4469843034293222</v>
      </c>
      <c r="AA71" s="8">
        <f>SUM($C58:AA58)</f>
        <v>6.5952587434630141</v>
      </c>
      <c r="AB71" s="8">
        <f>SUM($C58:AB58)</f>
        <v>6.7419809591269475</v>
      </c>
      <c r="AC71" s="8">
        <f>SUM($C58:AC58)</f>
        <v>6.8864533359061477</v>
      </c>
      <c r="AD71" s="8">
        <f>SUM($C58:AD58)</f>
        <v>7.0291157124116035</v>
      </c>
      <c r="AE71" s="8">
        <f>SUM($C58:AE58)</f>
        <v>7.1692704741283402</v>
      </c>
    </row>
    <row r="72" spans="2:31" x14ac:dyDescent="0.25">
      <c r="B72" s="6" t="str">
        <f t="shared" si="32"/>
        <v>Total</v>
      </c>
      <c r="C72" s="9">
        <f t="shared" ref="C72:AE72" si="34">SUM(C64:C71)</f>
        <v>4.4027498503781262</v>
      </c>
      <c r="D72" s="9">
        <f t="shared" si="34"/>
        <v>9.1381260047654305</v>
      </c>
      <c r="E72" s="9">
        <f t="shared" si="34"/>
        <v>14.398517322408498</v>
      </c>
      <c r="F72" s="9">
        <f t="shared" si="34"/>
        <v>20.086186005684702</v>
      </c>
      <c r="G72" s="9">
        <f t="shared" si="34"/>
        <v>25.917203228879231</v>
      </c>
      <c r="H72" s="9">
        <f t="shared" si="34"/>
        <v>31.694186753129713</v>
      </c>
      <c r="I72" s="9">
        <f t="shared" si="34"/>
        <v>37.782863609906663</v>
      </c>
      <c r="J72" s="9">
        <f t="shared" si="34"/>
        <v>44.154557843679015</v>
      </c>
      <c r="K72" s="9">
        <f t="shared" si="34"/>
        <v>50.505750910680284</v>
      </c>
      <c r="L72" s="9">
        <f t="shared" si="34"/>
        <v>56.982983489197849</v>
      </c>
      <c r="M72" s="9">
        <f t="shared" si="34"/>
        <v>63.211823340612497</v>
      </c>
      <c r="N72" s="9">
        <f t="shared" si="34"/>
        <v>69.342151259831141</v>
      </c>
      <c r="O72" s="9">
        <f t="shared" si="34"/>
        <v>74.372636941729979</v>
      </c>
      <c r="P72" s="9">
        <f t="shared" si="34"/>
        <v>78.906580040521845</v>
      </c>
      <c r="Q72" s="9">
        <f t="shared" si="34"/>
        <v>83.282653401232537</v>
      </c>
      <c r="R72" s="9">
        <f t="shared" si="34"/>
        <v>87.316372122451952</v>
      </c>
      <c r="S72" s="9">
        <f t="shared" si="34"/>
        <v>91.233099393929834</v>
      </c>
      <c r="T72" s="9">
        <f t="shared" si="34"/>
        <v>95.387249020823248</v>
      </c>
      <c r="U72" s="9">
        <f t="shared" si="34"/>
        <v>99.112857267524717</v>
      </c>
      <c r="V72" s="9">
        <f t="shared" si="34"/>
        <v>102.26120671572235</v>
      </c>
      <c r="W72" s="9">
        <f t="shared" si="34"/>
        <v>105.04724821197395</v>
      </c>
      <c r="X72" s="9">
        <f t="shared" si="34"/>
        <v>107.68626733749271</v>
      </c>
      <c r="Y72" s="9">
        <f t="shared" si="34"/>
        <v>110.00661127306013</v>
      </c>
      <c r="Z72" s="9">
        <f t="shared" si="34"/>
        <v>112.31861508974946</v>
      </c>
      <c r="AA72" s="9">
        <f t="shared" si="34"/>
        <v>114.61074461267746</v>
      </c>
      <c r="AB72" s="9">
        <f t="shared" si="34"/>
        <v>116.87747996354842</v>
      </c>
      <c r="AC72" s="9">
        <f t="shared" si="34"/>
        <v>119.1075190795638</v>
      </c>
      <c r="AD72" s="9">
        <f t="shared" si="34"/>
        <v>121.30690645143341</v>
      </c>
      <c r="AE72" s="9">
        <f t="shared" si="34"/>
        <v>123.46434001635872</v>
      </c>
    </row>
    <row r="75" spans="2:31" x14ac:dyDescent="0.25">
      <c r="B75" s="1" t="s">
        <v>11</v>
      </c>
    </row>
    <row r="76" spans="2:31" x14ac:dyDescent="0.25">
      <c r="B76" s="2" t="str">
        <f t="shared" ref="B76:B85" si="35">B24</f>
        <v>Bundle</v>
      </c>
      <c r="C76" s="3">
        <f t="shared" ref="C76:AE76" si="36">C$24</f>
        <v>2022</v>
      </c>
      <c r="D76" s="3">
        <f t="shared" si="36"/>
        <v>2023</v>
      </c>
      <c r="E76" s="3">
        <f t="shared" si="36"/>
        <v>2024</v>
      </c>
      <c r="F76" s="3">
        <f t="shared" si="36"/>
        <v>2025</v>
      </c>
      <c r="G76" s="3">
        <f t="shared" si="36"/>
        <v>2026</v>
      </c>
      <c r="H76" s="3">
        <f t="shared" si="36"/>
        <v>2027</v>
      </c>
      <c r="I76" s="3">
        <f t="shared" si="36"/>
        <v>2028</v>
      </c>
      <c r="J76" s="3">
        <f t="shared" si="36"/>
        <v>2029</v>
      </c>
      <c r="K76" s="3">
        <f t="shared" si="36"/>
        <v>2030</v>
      </c>
      <c r="L76" s="3">
        <f t="shared" si="36"/>
        <v>2031</v>
      </c>
      <c r="M76" s="3">
        <f t="shared" si="36"/>
        <v>2032</v>
      </c>
      <c r="N76" s="3">
        <f t="shared" si="36"/>
        <v>2033</v>
      </c>
      <c r="O76" s="3">
        <f t="shared" si="36"/>
        <v>2034</v>
      </c>
      <c r="P76" s="3">
        <f t="shared" si="36"/>
        <v>2035</v>
      </c>
      <c r="Q76" s="3">
        <f t="shared" si="36"/>
        <v>2036</v>
      </c>
      <c r="R76" s="3">
        <f t="shared" si="36"/>
        <v>2037</v>
      </c>
      <c r="S76" s="3">
        <f t="shared" si="36"/>
        <v>2038</v>
      </c>
      <c r="T76" s="3">
        <f t="shared" si="36"/>
        <v>2039</v>
      </c>
      <c r="U76" s="3">
        <f t="shared" si="36"/>
        <v>2040</v>
      </c>
      <c r="V76" s="3">
        <f t="shared" si="36"/>
        <v>2041</v>
      </c>
      <c r="W76" s="3">
        <f t="shared" si="36"/>
        <v>2042</v>
      </c>
      <c r="X76" s="3">
        <f t="shared" si="36"/>
        <v>2043</v>
      </c>
      <c r="Y76" s="3">
        <f t="shared" si="36"/>
        <v>2044</v>
      </c>
      <c r="Z76" s="3">
        <f t="shared" si="36"/>
        <v>2045</v>
      </c>
      <c r="AA76" s="3">
        <f t="shared" si="36"/>
        <v>2046</v>
      </c>
      <c r="AB76" s="3">
        <f t="shared" si="36"/>
        <v>2047</v>
      </c>
      <c r="AC76" s="3">
        <f t="shared" si="36"/>
        <v>2048</v>
      </c>
      <c r="AD76" s="3">
        <f t="shared" si="36"/>
        <v>2049</v>
      </c>
      <c r="AE76" s="3">
        <f t="shared" si="36"/>
        <v>2050</v>
      </c>
    </row>
    <row r="77" spans="2:31" x14ac:dyDescent="0.25">
      <c r="B77" s="4" t="str">
        <f t="shared" si="35"/>
        <v>Peak_A</v>
      </c>
      <c r="C77" s="10">
        <v>62.580042281665335</v>
      </c>
      <c r="D77" s="10">
        <v>62.177972580190847</v>
      </c>
      <c r="E77" s="10">
        <v>62.461425904914201</v>
      </c>
      <c r="F77" s="10">
        <v>61.473943924885063</v>
      </c>
      <c r="G77" s="10">
        <v>60.818478198630075</v>
      </c>
      <c r="H77" s="10">
        <v>60.545982210428363</v>
      </c>
      <c r="I77" s="10">
        <v>59.980173520026462</v>
      </c>
      <c r="J77" s="10">
        <v>59.850418387174784</v>
      </c>
      <c r="K77" s="10">
        <v>60.346411237511376</v>
      </c>
      <c r="L77" s="10">
        <v>59.744050424165877</v>
      </c>
      <c r="M77" s="10">
        <v>62.423338619118027</v>
      </c>
      <c r="N77" s="10">
        <v>64.344117626979539</v>
      </c>
      <c r="O77" s="10">
        <v>67.439267779161057</v>
      </c>
      <c r="P77" s="10">
        <v>67.685114616994312</v>
      </c>
      <c r="Q77" s="10">
        <v>70.597008871236895</v>
      </c>
      <c r="R77" s="10">
        <v>69.608506453965518</v>
      </c>
      <c r="S77" s="10">
        <v>68.897275882652679</v>
      </c>
      <c r="T77" s="10">
        <v>71.885296702918367</v>
      </c>
      <c r="U77" s="10">
        <v>71.531970569655286</v>
      </c>
      <c r="V77" s="10">
        <v>74.309282012389062</v>
      </c>
      <c r="W77" s="10">
        <v>74.924367582689769</v>
      </c>
      <c r="X77" s="10">
        <v>74.560313921821916</v>
      </c>
      <c r="Y77" s="10">
        <v>74.724041996741633</v>
      </c>
      <c r="Z77" s="10">
        <v>74.725818322433582</v>
      </c>
      <c r="AA77" s="10">
        <v>74.721534417828906</v>
      </c>
      <c r="AB77" s="10">
        <v>74.721534417828707</v>
      </c>
      <c r="AC77" s="10">
        <v>74.721534417828792</v>
      </c>
      <c r="AD77" s="10">
        <v>74.721534417828821</v>
      </c>
      <c r="AE77" s="10">
        <v>74.721534417828778</v>
      </c>
    </row>
    <row r="78" spans="2:31" x14ac:dyDescent="0.25">
      <c r="B78" s="4" t="str">
        <f t="shared" si="35"/>
        <v>Other_A</v>
      </c>
      <c r="C78" s="10">
        <v>19.511119490167363</v>
      </c>
      <c r="D78" s="10">
        <v>13.752718178773687</v>
      </c>
      <c r="E78" s="10">
        <v>9.5918024765907024</v>
      </c>
      <c r="F78" s="10">
        <v>9.712621561750689</v>
      </c>
      <c r="G78" s="10">
        <v>12.57900184351249</v>
      </c>
      <c r="H78" s="10">
        <v>44.622991095013411</v>
      </c>
      <c r="I78" s="10">
        <v>46.786910215421905</v>
      </c>
      <c r="J78" s="10">
        <v>46.883371108865518</v>
      </c>
      <c r="K78" s="10">
        <v>45.53805213146984</v>
      </c>
      <c r="L78" s="10">
        <v>46.005980606742796</v>
      </c>
      <c r="M78" s="10">
        <v>45.690046616784599</v>
      </c>
      <c r="N78" s="10">
        <v>44.859673342157507</v>
      </c>
      <c r="O78" s="10">
        <v>44.460285769909092</v>
      </c>
      <c r="P78" s="10">
        <v>44.486253460628205</v>
      </c>
      <c r="Q78" s="10">
        <v>44.023382007490561</v>
      </c>
      <c r="R78" s="10">
        <v>45.675285672047231</v>
      </c>
      <c r="S78" s="10">
        <v>45.462639153891011</v>
      </c>
      <c r="T78" s="10">
        <v>44.833638823037447</v>
      </c>
      <c r="U78" s="10">
        <v>44.640655532138183</v>
      </c>
      <c r="V78" s="10">
        <v>42.471292610110133</v>
      </c>
      <c r="W78" s="10">
        <v>41.874057657629358</v>
      </c>
      <c r="X78" s="10">
        <v>41.899928034891644</v>
      </c>
      <c r="Y78" s="10">
        <v>35.841375136909008</v>
      </c>
      <c r="Z78" s="10">
        <v>35.838182573590224</v>
      </c>
      <c r="AA78" s="10">
        <v>35.807511952798357</v>
      </c>
      <c r="AB78" s="10">
        <v>35.807511952798279</v>
      </c>
      <c r="AC78" s="10">
        <v>35.80751195279835</v>
      </c>
      <c r="AD78" s="10">
        <v>35.807511952798336</v>
      </c>
      <c r="AE78" s="10">
        <v>35.807511952798357</v>
      </c>
    </row>
    <row r="79" spans="2:31" x14ac:dyDescent="0.25">
      <c r="B79" s="4" t="str">
        <f t="shared" si="35"/>
        <v>Peak_B</v>
      </c>
      <c r="C79" s="10">
        <v>52.193045519541194</v>
      </c>
      <c r="D79" s="10">
        <v>51.605423471901815</v>
      </c>
      <c r="E79" s="10">
        <v>55.554272448247914</v>
      </c>
      <c r="F79" s="10">
        <v>15.223604136500441</v>
      </c>
      <c r="G79" s="10">
        <v>15.706104295007599</v>
      </c>
      <c r="H79" s="10">
        <v>17.730461167822053</v>
      </c>
      <c r="I79" s="10">
        <v>18.447583329387207</v>
      </c>
      <c r="J79" s="10">
        <v>19.376116091869193</v>
      </c>
      <c r="K79" s="10">
        <v>7.3560424334107637</v>
      </c>
      <c r="L79" s="10">
        <v>7.8322548054309156</v>
      </c>
      <c r="M79" s="10">
        <v>9.7839492112096327</v>
      </c>
      <c r="N79" s="10">
        <v>11.051875479424458</v>
      </c>
      <c r="O79" s="10">
        <v>9.3924601445336346</v>
      </c>
      <c r="P79" s="10">
        <v>9.5185822600644698</v>
      </c>
      <c r="Q79" s="10">
        <v>10.001779444784836</v>
      </c>
      <c r="R79" s="10">
        <v>10.151506162047168</v>
      </c>
      <c r="S79" s="10">
        <v>8.3264283929261733</v>
      </c>
      <c r="T79" s="10">
        <v>9.0473513487463357</v>
      </c>
      <c r="U79" s="10">
        <v>7.479806029135224</v>
      </c>
      <c r="V79" s="10">
        <v>1.5962398063736478</v>
      </c>
      <c r="W79" s="10">
        <v>-4.4224076379655495</v>
      </c>
      <c r="X79" s="10">
        <v>-6.3960543455994694</v>
      </c>
      <c r="Y79" s="10">
        <v>-5.5086647238371818</v>
      </c>
      <c r="Z79" s="10">
        <v>-5.5082443967050194</v>
      </c>
      <c r="AA79" s="10">
        <v>-5.5094216076393128</v>
      </c>
      <c r="AB79" s="10">
        <v>-5.5094216076393145</v>
      </c>
      <c r="AC79" s="10">
        <v>-5.5094216076393128</v>
      </c>
      <c r="AD79" s="10">
        <v>-5.5094216076393145</v>
      </c>
      <c r="AE79" s="10">
        <v>-5.5094216076393137</v>
      </c>
    </row>
    <row r="80" spans="2:31" x14ac:dyDescent="0.25">
      <c r="B80" s="4" t="str">
        <f t="shared" si="35"/>
        <v>Other_B</v>
      </c>
      <c r="C80" s="10">
        <v>17.895361868669607</v>
      </c>
      <c r="D80" s="10">
        <v>18.674549817132601</v>
      </c>
      <c r="E80" s="10">
        <v>21.058601544567193</v>
      </c>
      <c r="F80" s="10">
        <v>13.632153746495405</v>
      </c>
      <c r="G80" s="10">
        <v>16.22951707511249</v>
      </c>
      <c r="H80" s="10">
        <v>18.318232933855455</v>
      </c>
      <c r="I80" s="10">
        <v>15.959200101194144</v>
      </c>
      <c r="J80" s="10">
        <v>17.60355108492486</v>
      </c>
      <c r="K80" s="10">
        <v>17.545683700919696</v>
      </c>
      <c r="L80" s="10">
        <v>18.671822741454996</v>
      </c>
      <c r="M80" s="10">
        <v>18.84734719022925</v>
      </c>
      <c r="N80" s="10">
        <v>17.11082458879708</v>
      </c>
      <c r="O80" s="10">
        <v>19.009736349451966</v>
      </c>
      <c r="P80" s="10">
        <v>19.793505039494779</v>
      </c>
      <c r="Q80" s="10">
        <v>20.430360152951206</v>
      </c>
      <c r="R80" s="10">
        <v>21.266926302008688</v>
      </c>
      <c r="S80" s="10">
        <v>22.923692929499008</v>
      </c>
      <c r="T80" s="10">
        <v>24.506763526291838</v>
      </c>
      <c r="U80" s="10">
        <v>24.751160076186494</v>
      </c>
      <c r="V80" s="10">
        <v>24.09540472441952</v>
      </c>
      <c r="W80" s="10">
        <v>26.010194830551825</v>
      </c>
      <c r="X80" s="10">
        <v>27.740916352015336</v>
      </c>
      <c r="Y80" s="10">
        <v>13.709453667597465</v>
      </c>
      <c r="Z80" s="10">
        <v>13.70574088179413</v>
      </c>
      <c r="AA80" s="10">
        <v>13.71115429939176</v>
      </c>
      <c r="AB80" s="10">
        <v>13.71115429939176</v>
      </c>
      <c r="AC80" s="10">
        <v>13.711154299391756</v>
      </c>
      <c r="AD80" s="10">
        <v>13.711154299391776</v>
      </c>
      <c r="AE80" s="10">
        <v>13.71115429939176</v>
      </c>
    </row>
    <row r="81" spans="2:31" x14ac:dyDescent="0.25">
      <c r="B81" s="4" t="str">
        <f t="shared" si="35"/>
        <v>Peak_C</v>
      </c>
      <c r="C81" s="10">
        <v>208.85448982902571</v>
      </c>
      <c r="D81" s="10">
        <v>207.89366161067034</v>
      </c>
      <c r="E81" s="10">
        <v>207.55265955987085</v>
      </c>
      <c r="F81" s="10">
        <v>207.26022363629744</v>
      </c>
      <c r="G81" s="10">
        <v>207.06891845682495</v>
      </c>
      <c r="H81" s="10">
        <v>206.80969342568207</v>
      </c>
      <c r="I81" s="10">
        <v>206.77802307432813</v>
      </c>
      <c r="J81" s="10">
        <v>206.73425013238736</v>
      </c>
      <c r="K81" s="10">
        <v>206.7369290746619</v>
      </c>
      <c r="L81" s="10">
        <v>206.85405923500636</v>
      </c>
      <c r="M81" s="10">
        <v>207.45444736382962</v>
      </c>
      <c r="N81" s="10">
        <v>207.58953452867468</v>
      </c>
      <c r="O81" s="10">
        <v>206.14954981006352</v>
      </c>
      <c r="P81" s="10">
        <v>204.40841070679113</v>
      </c>
      <c r="Q81" s="10">
        <v>204.46869103181373</v>
      </c>
      <c r="R81" s="10">
        <v>205.1834166559249</v>
      </c>
      <c r="S81" s="10">
        <v>205.78853720808004</v>
      </c>
      <c r="T81" s="10">
        <v>206.24127972047756</v>
      </c>
      <c r="U81" s="10">
        <v>197.76425675438648</v>
      </c>
      <c r="V81" s="10">
        <v>198.16228694536156</v>
      </c>
      <c r="W81" s="10">
        <v>198.7391708011329</v>
      </c>
      <c r="X81" s="10">
        <v>197.77001289455245</v>
      </c>
      <c r="Y81" s="10">
        <v>197.27373495504094</v>
      </c>
      <c r="Z81" s="10">
        <v>196.54627947485741</v>
      </c>
      <c r="AA81" s="10">
        <v>197.80050876498859</v>
      </c>
      <c r="AB81" s="10">
        <v>197.80050876498862</v>
      </c>
      <c r="AC81" s="10">
        <v>197.80050876498854</v>
      </c>
      <c r="AD81" s="10">
        <v>197.80050876498848</v>
      </c>
      <c r="AE81" s="10">
        <v>197.80050876498854</v>
      </c>
    </row>
    <row r="82" spans="2:31" x14ac:dyDescent="0.25">
      <c r="B82" s="4" t="str">
        <f t="shared" si="35"/>
        <v>Other_C</v>
      </c>
      <c r="C82" s="10">
        <v>173.21997351903627</v>
      </c>
      <c r="D82" s="10">
        <v>170.67151320804592</v>
      </c>
      <c r="E82" s="10">
        <v>165.97805227483141</v>
      </c>
      <c r="F82" s="10">
        <v>164.62134268432987</v>
      </c>
      <c r="G82" s="10">
        <v>163.43801629596791</v>
      </c>
      <c r="H82" s="10">
        <v>162.39375260206521</v>
      </c>
      <c r="I82" s="10">
        <v>160.33827383255527</v>
      </c>
      <c r="J82" s="10">
        <v>158.63337002508683</v>
      </c>
      <c r="K82" s="10">
        <v>160.07182794275113</v>
      </c>
      <c r="L82" s="10">
        <v>160.42503338294907</v>
      </c>
      <c r="M82" s="10">
        <v>160.9810251850721</v>
      </c>
      <c r="N82" s="10">
        <v>161.15703855877882</v>
      </c>
      <c r="O82" s="10">
        <v>160.91807047899144</v>
      </c>
      <c r="P82" s="10">
        <v>157.88069817265171</v>
      </c>
      <c r="Q82" s="10">
        <v>157.95344123433685</v>
      </c>
      <c r="R82" s="10">
        <v>159.23099704739315</v>
      </c>
      <c r="S82" s="10">
        <v>159.25480082391744</v>
      </c>
      <c r="T82" s="10">
        <v>155.81815692178222</v>
      </c>
      <c r="U82" s="10">
        <v>158.5424594346625</v>
      </c>
      <c r="V82" s="10">
        <v>159.29354714587384</v>
      </c>
      <c r="W82" s="10">
        <v>162.05641209698879</v>
      </c>
      <c r="X82" s="10">
        <v>163.77058983775612</v>
      </c>
      <c r="Y82" s="10">
        <v>165.96273103420904</v>
      </c>
      <c r="Z82" s="10">
        <v>166.02738242966609</v>
      </c>
      <c r="AA82" s="10">
        <v>165.89950364450996</v>
      </c>
      <c r="AB82" s="10">
        <v>165.89950364451002</v>
      </c>
      <c r="AC82" s="10">
        <v>165.89950364451008</v>
      </c>
      <c r="AD82" s="10">
        <v>165.89950364451002</v>
      </c>
      <c r="AE82" s="10">
        <v>165.89950364451008</v>
      </c>
    </row>
    <row r="83" spans="2:31" x14ac:dyDescent="0.25">
      <c r="B83" s="4" t="str">
        <f t="shared" si="35"/>
        <v>Peak_D</v>
      </c>
      <c r="C83" s="10">
        <v>859.78494329778562</v>
      </c>
      <c r="D83" s="10">
        <v>841.01137894123281</v>
      </c>
      <c r="E83" s="10">
        <v>826.57209913573683</v>
      </c>
      <c r="F83" s="10">
        <v>815.02564996783917</v>
      </c>
      <c r="G83" s="10">
        <v>805.5100438131069</v>
      </c>
      <c r="H83" s="10">
        <v>797.15635635038723</v>
      </c>
      <c r="I83" s="10">
        <v>789.34018515009882</v>
      </c>
      <c r="J83" s="10">
        <v>783.28900350815047</v>
      </c>
      <c r="K83" s="10">
        <v>782.53469040237928</v>
      </c>
      <c r="L83" s="10">
        <v>779.89162354554821</v>
      </c>
      <c r="M83" s="10">
        <v>666.30626535544752</v>
      </c>
      <c r="N83" s="10">
        <v>597.28580912691996</v>
      </c>
      <c r="O83" s="10">
        <v>648.42860917238761</v>
      </c>
      <c r="P83" s="10">
        <v>667.98259409239597</v>
      </c>
      <c r="Q83" s="10">
        <v>672.407410670275</v>
      </c>
      <c r="R83" s="10">
        <v>678.9396716632516</v>
      </c>
      <c r="S83" s="10">
        <v>674.37480100647599</v>
      </c>
      <c r="T83" s="10">
        <v>669.70564121217058</v>
      </c>
      <c r="U83" s="10">
        <v>673.39777365531563</v>
      </c>
      <c r="V83" s="10">
        <v>725.58854672022562</v>
      </c>
      <c r="W83" s="10">
        <v>736.20176841518662</v>
      </c>
      <c r="X83" s="10">
        <v>745.57977991717587</v>
      </c>
      <c r="Y83" s="10">
        <v>739.09297261408096</v>
      </c>
      <c r="Z83" s="10">
        <v>738.68195495247994</v>
      </c>
      <c r="AA83" s="10">
        <v>739.39667122041146</v>
      </c>
      <c r="AB83" s="10">
        <v>739.39667122041362</v>
      </c>
      <c r="AC83" s="10">
        <v>739.39667122041396</v>
      </c>
      <c r="AD83" s="10">
        <v>739.39667122041374</v>
      </c>
      <c r="AE83" s="10">
        <v>739.3966712204151</v>
      </c>
    </row>
    <row r="84" spans="2:31" x14ac:dyDescent="0.25">
      <c r="B84" s="4" t="str">
        <f t="shared" si="35"/>
        <v>Other_D</v>
      </c>
      <c r="C84" s="10">
        <v>1551.6610148401469</v>
      </c>
      <c r="D84" s="10">
        <v>1488.9914653705139</v>
      </c>
      <c r="E84" s="10">
        <v>1317.7188285550174</v>
      </c>
      <c r="F84" s="10">
        <v>1272.6734448822585</v>
      </c>
      <c r="G84" s="10">
        <v>1232.8571492923138</v>
      </c>
      <c r="H84" s="10">
        <v>1192.5585364230831</v>
      </c>
      <c r="I84" s="10">
        <v>1157.7835018747087</v>
      </c>
      <c r="J84" s="10">
        <v>1127.4287122070525</v>
      </c>
      <c r="K84" s="10">
        <v>1132.8902238802229</v>
      </c>
      <c r="L84" s="10">
        <v>1125.5414389473128</v>
      </c>
      <c r="M84" s="10">
        <v>1088.5388942005691</v>
      </c>
      <c r="N84" s="10">
        <v>1040.952115078584</v>
      </c>
      <c r="O84" s="10">
        <v>1055.3419478533201</v>
      </c>
      <c r="P84" s="10">
        <v>1047.8573733622045</v>
      </c>
      <c r="Q84" s="10">
        <v>1060.6269082487761</v>
      </c>
      <c r="R84" s="10">
        <v>1071.7132390560519</v>
      </c>
      <c r="S84" s="10">
        <v>1081.8416548254268</v>
      </c>
      <c r="T84" s="10">
        <v>997.38109954243134</v>
      </c>
      <c r="U84" s="10">
        <v>1000.4177463662168</v>
      </c>
      <c r="V84" s="10">
        <v>979.10367309138076</v>
      </c>
      <c r="W84" s="10">
        <v>966.0624899335578</v>
      </c>
      <c r="X84" s="10">
        <v>949.86006178860589</v>
      </c>
      <c r="Y84" s="10">
        <v>871.74207502573404</v>
      </c>
      <c r="Z84" s="10">
        <v>871.97966761453642</v>
      </c>
      <c r="AA84" s="10">
        <v>871.28087200108598</v>
      </c>
      <c r="AB84" s="10">
        <v>871.28087200108644</v>
      </c>
      <c r="AC84" s="10">
        <v>871.28087200108598</v>
      </c>
      <c r="AD84" s="10">
        <v>871.28087200108598</v>
      </c>
      <c r="AE84" s="10">
        <v>871.28087200108541</v>
      </c>
    </row>
    <row r="85" spans="2:31" x14ac:dyDescent="0.25">
      <c r="B85" s="6" t="str">
        <f t="shared" si="35"/>
        <v>Total</v>
      </c>
      <c r="C85" s="11">
        <v>176.39297915553709</v>
      </c>
      <c r="D85" s="11">
        <v>168.40456975928424</v>
      </c>
      <c r="E85" s="11">
        <v>160.57141059132258</v>
      </c>
      <c r="F85" s="11">
        <v>149.36867635994275</v>
      </c>
      <c r="G85" s="11">
        <v>151.19417210192401</v>
      </c>
      <c r="H85" s="11">
        <v>171.98455433527892</v>
      </c>
      <c r="I85" s="11">
        <v>169.25418337850667</v>
      </c>
      <c r="J85" s="11">
        <v>167.85951072346819</v>
      </c>
      <c r="K85" s="11">
        <v>161.08174129717912</v>
      </c>
      <c r="L85" s="11">
        <v>158.58863518176935</v>
      </c>
      <c r="M85" s="11">
        <v>147.06511379212415</v>
      </c>
      <c r="N85" s="11">
        <v>135.65944858899124</v>
      </c>
      <c r="O85" s="11">
        <v>124.94141016564737</v>
      </c>
      <c r="P85" s="11">
        <v>123.55113002290705</v>
      </c>
      <c r="Q85" s="11">
        <v>124.17326499515107</v>
      </c>
      <c r="R85" s="11">
        <v>125.13764766376642</v>
      </c>
      <c r="S85" s="11">
        <v>124.32125019793634</v>
      </c>
      <c r="T85" s="11">
        <v>122.98860472634219</v>
      </c>
      <c r="U85" s="11">
        <v>119.92390486988867</v>
      </c>
      <c r="V85" s="11">
        <v>114.85792396839015</v>
      </c>
      <c r="W85" s="11">
        <v>115.75108135633435</v>
      </c>
      <c r="X85" s="11">
        <v>115.31715674049005</v>
      </c>
      <c r="Y85" s="11">
        <v>95.567697236724413</v>
      </c>
      <c r="Z85" s="11">
        <v>95.371366299933413</v>
      </c>
      <c r="AA85" s="11">
        <v>95.063690332586262</v>
      </c>
      <c r="AB85" s="11">
        <v>94.685814271550043</v>
      </c>
      <c r="AC85" s="11">
        <v>94.220459826261887</v>
      </c>
      <c r="AD85" s="11">
        <v>93.672538361094311</v>
      </c>
      <c r="AE85" s="11">
        <v>93.047607227664344</v>
      </c>
    </row>
    <row r="88" spans="2:31" x14ac:dyDescent="0.25">
      <c r="B88" s="1" t="s">
        <v>12</v>
      </c>
    </row>
    <row r="89" spans="2:31" x14ac:dyDescent="0.25">
      <c r="B89" s="2" t="str">
        <f t="shared" ref="B89:B98" si="37">B24</f>
        <v>Bundle</v>
      </c>
      <c r="C89" s="3">
        <f t="shared" ref="C89:AE89" si="38">C$24</f>
        <v>2022</v>
      </c>
      <c r="D89" s="3">
        <f t="shared" si="38"/>
        <v>2023</v>
      </c>
      <c r="E89" s="3">
        <f t="shared" si="38"/>
        <v>2024</v>
      </c>
      <c r="F89" s="3">
        <f t="shared" si="38"/>
        <v>2025</v>
      </c>
      <c r="G89" s="3">
        <f t="shared" si="38"/>
        <v>2026</v>
      </c>
      <c r="H89" s="3">
        <f t="shared" si="38"/>
        <v>2027</v>
      </c>
      <c r="I89" s="3">
        <f t="shared" si="38"/>
        <v>2028</v>
      </c>
      <c r="J89" s="3">
        <f t="shared" si="38"/>
        <v>2029</v>
      </c>
      <c r="K89" s="3">
        <f t="shared" si="38"/>
        <v>2030</v>
      </c>
      <c r="L89" s="3">
        <f t="shared" si="38"/>
        <v>2031</v>
      </c>
      <c r="M89" s="3">
        <f t="shared" si="38"/>
        <v>2032</v>
      </c>
      <c r="N89" s="3">
        <f t="shared" si="38"/>
        <v>2033</v>
      </c>
      <c r="O89" s="3">
        <f t="shared" si="38"/>
        <v>2034</v>
      </c>
      <c r="P89" s="3">
        <f t="shared" si="38"/>
        <v>2035</v>
      </c>
      <c r="Q89" s="3">
        <f t="shared" si="38"/>
        <v>2036</v>
      </c>
      <c r="R89" s="3">
        <f t="shared" si="38"/>
        <v>2037</v>
      </c>
      <c r="S89" s="3">
        <f t="shared" si="38"/>
        <v>2038</v>
      </c>
      <c r="T89" s="3">
        <f t="shared" si="38"/>
        <v>2039</v>
      </c>
      <c r="U89" s="3">
        <f t="shared" si="38"/>
        <v>2040</v>
      </c>
      <c r="V89" s="3">
        <f t="shared" si="38"/>
        <v>2041</v>
      </c>
      <c r="W89" s="3">
        <f t="shared" si="38"/>
        <v>2042</v>
      </c>
      <c r="X89" s="3">
        <f t="shared" si="38"/>
        <v>2043</v>
      </c>
      <c r="Y89" s="3">
        <f t="shared" si="38"/>
        <v>2044</v>
      </c>
      <c r="Z89" s="3">
        <f t="shared" si="38"/>
        <v>2045</v>
      </c>
      <c r="AA89" s="3">
        <f t="shared" si="38"/>
        <v>2046</v>
      </c>
      <c r="AB89" s="3">
        <f t="shared" si="38"/>
        <v>2047</v>
      </c>
      <c r="AC89" s="3">
        <f t="shared" si="38"/>
        <v>2048</v>
      </c>
      <c r="AD89" s="3">
        <f t="shared" si="38"/>
        <v>2049</v>
      </c>
      <c r="AE89" s="3">
        <f t="shared" si="38"/>
        <v>2050</v>
      </c>
    </row>
    <row r="90" spans="2:31" x14ac:dyDescent="0.25">
      <c r="B90" s="4" t="str">
        <f t="shared" si="37"/>
        <v>Peak_A</v>
      </c>
      <c r="C90" s="10">
        <f>C77*(1+$C$153)^(C$89-$C$89)</f>
        <v>62.580042281665335</v>
      </c>
      <c r="D90" s="10">
        <f t="shared" ref="D90:AE90" si="39">D77*(1+$C$153)^(D$89-$C$89)</f>
        <v>63.483710004374849</v>
      </c>
      <c r="E90" s="10">
        <f t="shared" si="39"/>
        <v>65.112351281744651</v>
      </c>
      <c r="F90" s="10">
        <f t="shared" si="39"/>
        <v>65.428701730160114</v>
      </c>
      <c r="G90" s="10">
        <f t="shared" si="39"/>
        <v>66.090420848373398</v>
      </c>
      <c r="H90" s="10">
        <f t="shared" si="39"/>
        <v>67.175984409975527</v>
      </c>
      <c r="I90" s="10">
        <f t="shared" si="39"/>
        <v>67.945730209120782</v>
      </c>
      <c r="J90" s="10">
        <f t="shared" si="39"/>
        <v>69.222516791237609</v>
      </c>
      <c r="K90" s="10">
        <f t="shared" si="39"/>
        <v>71.261897909510353</v>
      </c>
      <c r="L90" s="10">
        <f t="shared" si="39"/>
        <v>72.03214401237004</v>
      </c>
      <c r="M90" s="10">
        <f t="shared" si="39"/>
        <v>76.84301800448938</v>
      </c>
      <c r="N90" s="10">
        <f t="shared" si="39"/>
        <v>80.870850885922223</v>
      </c>
      <c r="O90" s="10">
        <f t="shared" si="39"/>
        <v>86.540968531774325</v>
      </c>
      <c r="P90" s="10">
        <f t="shared" si="39"/>
        <v>88.68043521142387</v>
      </c>
      <c r="Q90" s="10">
        <f t="shared" si="39"/>
        <v>94.437980202798954</v>
      </c>
      <c r="R90" s="10">
        <f t="shared" si="39"/>
        <v>95.071084223001733</v>
      </c>
      <c r="S90" s="10">
        <f t="shared" si="39"/>
        <v>96.075781135737103</v>
      </c>
      <c r="T90" s="10">
        <f t="shared" si="39"/>
        <v>102.34760517394587</v>
      </c>
      <c r="U90" s="10">
        <f t="shared" si="39"/>
        <v>103.98328820389575</v>
      </c>
      <c r="V90" s="10">
        <f t="shared" si="39"/>
        <v>110.28899131582992</v>
      </c>
      <c r="W90" s="10">
        <f t="shared" si="39"/>
        <v>113.53713410531672</v>
      </c>
      <c r="X90" s="10">
        <f t="shared" si="39"/>
        <v>115.35815771433336</v>
      </c>
      <c r="Y90" s="10">
        <f t="shared" si="39"/>
        <v>118.03931532794567</v>
      </c>
      <c r="Z90" s="10">
        <f t="shared" si="39"/>
        <v>120.52100588412134</v>
      </c>
      <c r="AA90" s="10">
        <f t="shared" si="39"/>
        <v>123.04489264797344</v>
      </c>
      <c r="AB90" s="10">
        <f t="shared" si="39"/>
        <v>125.62883539358053</v>
      </c>
      <c r="AC90" s="10">
        <f t="shared" si="39"/>
        <v>128.26704093684586</v>
      </c>
      <c r="AD90" s="10">
        <f t="shared" si="39"/>
        <v>130.96064879651968</v>
      </c>
      <c r="AE90" s="10">
        <f t="shared" si="39"/>
        <v>133.71082242124646</v>
      </c>
    </row>
    <row r="91" spans="2:31" x14ac:dyDescent="0.25">
      <c r="B91" s="4" t="str">
        <f t="shared" si="37"/>
        <v>Other_A</v>
      </c>
      <c r="C91" s="10">
        <f t="shared" ref="C91:AE91" si="40">C78*(1+$C$153)^(C$89-$C$89)</f>
        <v>19.511119490167363</v>
      </c>
      <c r="D91" s="10">
        <f t="shared" si="40"/>
        <v>14.041525260527933</v>
      </c>
      <c r="E91" s="10">
        <f t="shared" si="40"/>
        <v>9.998888165499686</v>
      </c>
      <c r="F91" s="10">
        <f t="shared" si="40"/>
        <v>10.337456467055459</v>
      </c>
      <c r="G91" s="10">
        <f t="shared" si="40"/>
        <v>13.669390460166614</v>
      </c>
      <c r="H91" s="10">
        <f t="shared" si="40"/>
        <v>49.509368659788564</v>
      </c>
      <c r="I91" s="10">
        <f t="shared" si="40"/>
        <v>53.000359823133962</v>
      </c>
      <c r="J91" s="10">
        <f t="shared" si="40"/>
        <v>54.224933279810017</v>
      </c>
      <c r="K91" s="10">
        <f t="shared" si="40"/>
        <v>53.774995984742006</v>
      </c>
      <c r="L91" s="10">
        <f t="shared" si="40"/>
        <v>55.468442413384764</v>
      </c>
      <c r="M91" s="10">
        <f t="shared" si="40"/>
        <v>56.244365528444469</v>
      </c>
      <c r="N91" s="10">
        <f t="shared" si="40"/>
        <v>56.381843242864576</v>
      </c>
      <c r="O91" s="10">
        <f t="shared" si="40"/>
        <v>57.053350643233522</v>
      </c>
      <c r="P91" s="10">
        <f t="shared" si="40"/>
        <v>58.285493644177102</v>
      </c>
      <c r="Q91" s="10">
        <f t="shared" si="40"/>
        <v>58.890303498078048</v>
      </c>
      <c r="R91" s="10">
        <f t="shared" si="40"/>
        <v>62.383164820647941</v>
      </c>
      <c r="S91" s="10">
        <f t="shared" si="40"/>
        <v>63.396680249617646</v>
      </c>
      <c r="T91" s="10">
        <f t="shared" si="40"/>
        <v>63.832463316315987</v>
      </c>
      <c r="U91" s="10">
        <f t="shared" si="40"/>
        <v>64.892412621137822</v>
      </c>
      <c r="V91" s="10">
        <f t="shared" si="40"/>
        <v>63.035409507355467</v>
      </c>
      <c r="W91" s="10">
        <f t="shared" si="40"/>
        <v>63.454129186489588</v>
      </c>
      <c r="X91" s="10">
        <f t="shared" si="40"/>
        <v>64.826692005834019</v>
      </c>
      <c r="Y91" s="10">
        <f t="shared" si="40"/>
        <v>56.617539262092848</v>
      </c>
      <c r="Z91" s="10">
        <f t="shared" si="40"/>
        <v>57.801358483500081</v>
      </c>
      <c r="AA91" s="10">
        <f t="shared" si="40"/>
        <v>58.964681313768949</v>
      </c>
      <c r="AB91" s="10">
        <f t="shared" si="40"/>
        <v>60.202939621357956</v>
      </c>
      <c r="AC91" s="10">
        <f t="shared" si="40"/>
        <v>61.467201353406587</v>
      </c>
      <c r="AD91" s="10">
        <f t="shared" si="40"/>
        <v>62.758012581828105</v>
      </c>
      <c r="AE91" s="10">
        <f t="shared" si="40"/>
        <v>64.075930846046518</v>
      </c>
    </row>
    <row r="92" spans="2:31" x14ac:dyDescent="0.25">
      <c r="B92" s="4" t="str">
        <f t="shared" si="37"/>
        <v>Peak_B</v>
      </c>
      <c r="C92" s="10">
        <f t="shared" ref="C92:AE92" si="41">C79*(1+$C$153)^(C$89-$C$89)</f>
        <v>52.193045519541194</v>
      </c>
      <c r="D92" s="10">
        <f t="shared" si="41"/>
        <v>52.689137364811749</v>
      </c>
      <c r="E92" s="10">
        <f t="shared" si="41"/>
        <v>57.912051325223992</v>
      </c>
      <c r="F92" s="10">
        <f t="shared" si="41"/>
        <v>16.202973011170464</v>
      </c>
      <c r="G92" s="10">
        <f t="shared" si="41"/>
        <v>17.067560279219194</v>
      </c>
      <c r="H92" s="10">
        <f t="shared" si="41"/>
        <v>19.672010255804288</v>
      </c>
      <c r="I92" s="10">
        <f t="shared" si="41"/>
        <v>20.897480723197887</v>
      </c>
      <c r="J92" s="10">
        <f t="shared" si="41"/>
        <v>22.410261409397279</v>
      </c>
      <c r="K92" s="10">
        <f t="shared" si="41"/>
        <v>8.6866067783977421</v>
      </c>
      <c r="L92" s="10">
        <f t="shared" si="41"/>
        <v>9.4431847536432549</v>
      </c>
      <c r="M92" s="10">
        <f t="shared" si="41"/>
        <v>12.044023950390464</v>
      </c>
      <c r="N92" s="10">
        <f t="shared" si="41"/>
        <v>13.890540532201737</v>
      </c>
      <c r="O92" s="10">
        <f t="shared" si="41"/>
        <v>12.05280876515088</v>
      </c>
      <c r="P92" s="10">
        <f t="shared" si="41"/>
        <v>12.471161823316423</v>
      </c>
      <c r="Q92" s="10">
        <f t="shared" si="41"/>
        <v>13.379431569432764</v>
      </c>
      <c r="R92" s="10">
        <f t="shared" si="41"/>
        <v>13.864895922750055</v>
      </c>
      <c r="S92" s="10">
        <f t="shared" si="41"/>
        <v>11.611026730341054</v>
      </c>
      <c r="T92" s="10">
        <f t="shared" si="41"/>
        <v>12.881281516277921</v>
      </c>
      <c r="U92" s="10">
        <f t="shared" si="41"/>
        <v>10.873107784433753</v>
      </c>
      <c r="V92" s="10">
        <f t="shared" si="41"/>
        <v>2.3691209681419623</v>
      </c>
      <c r="W92" s="10">
        <f t="shared" si="41"/>
        <v>-6.701524554156884</v>
      </c>
      <c r="X92" s="10">
        <f t="shared" si="41"/>
        <v>-9.8958414622925108</v>
      </c>
      <c r="Y92" s="10">
        <f t="shared" si="41"/>
        <v>-8.7018715128030912</v>
      </c>
      <c r="Z92" s="10">
        <f t="shared" si="41"/>
        <v>-8.8839328929391677</v>
      </c>
      <c r="AA92" s="10">
        <f t="shared" si="41"/>
        <v>-9.0724340117760338</v>
      </c>
      <c r="AB92" s="10">
        <f t="shared" si="41"/>
        <v>-9.262955126023332</v>
      </c>
      <c r="AC92" s="10">
        <f t="shared" si="41"/>
        <v>-9.4574771836698179</v>
      </c>
      <c r="AD92" s="10">
        <f t="shared" si="41"/>
        <v>-9.6560842045268878</v>
      </c>
      <c r="AE92" s="10">
        <f t="shared" si="41"/>
        <v>-9.8588619728219467</v>
      </c>
    </row>
    <row r="93" spans="2:31" x14ac:dyDescent="0.25">
      <c r="B93" s="4" t="str">
        <f t="shared" si="37"/>
        <v>Other_B</v>
      </c>
      <c r="C93" s="10">
        <f t="shared" ref="C93:AE93" si="42">C80*(1+$C$153)^(C$89-$C$89)</f>
        <v>17.895361868669607</v>
      </c>
      <c r="D93" s="10">
        <f t="shared" si="42"/>
        <v>19.066715363292385</v>
      </c>
      <c r="E93" s="10">
        <f t="shared" si="42"/>
        <v>21.952349652720162</v>
      </c>
      <c r="F93" s="10">
        <f t="shared" si="42"/>
        <v>14.509141019307071</v>
      </c>
      <c r="G93" s="10">
        <f t="shared" si="42"/>
        <v>17.63634417416592</v>
      </c>
      <c r="H93" s="10">
        <f t="shared" si="42"/>
        <v>20.324145138255382</v>
      </c>
      <c r="I93" s="10">
        <f t="shared" si="42"/>
        <v>18.078632334517327</v>
      </c>
      <c r="J93" s="10">
        <f t="shared" si="42"/>
        <v>20.360126852893362</v>
      </c>
      <c r="K93" s="10">
        <f t="shared" si="42"/>
        <v>20.71935505371507</v>
      </c>
      <c r="L93" s="10">
        <f t="shared" si="42"/>
        <v>22.51222364632152</v>
      </c>
      <c r="M93" s="10">
        <f t="shared" si="42"/>
        <v>23.201050624871421</v>
      </c>
      <c r="N93" s="10">
        <f t="shared" si="42"/>
        <v>21.505725696292174</v>
      </c>
      <c r="O93" s="10">
        <f t="shared" si="42"/>
        <v>24.394111166841533</v>
      </c>
      <c r="P93" s="10">
        <f t="shared" si="42"/>
        <v>25.933274268567029</v>
      </c>
      <c r="Q93" s="10">
        <f t="shared" si="42"/>
        <v>27.329797373986882</v>
      </c>
      <c r="R93" s="10">
        <f t="shared" si="42"/>
        <v>29.046302594637197</v>
      </c>
      <c r="S93" s="10">
        <f t="shared" si="42"/>
        <v>31.966600660214578</v>
      </c>
      <c r="T93" s="10">
        <f t="shared" si="42"/>
        <v>34.891816164380486</v>
      </c>
      <c r="U93" s="10">
        <f t="shared" si="42"/>
        <v>35.979814215752299</v>
      </c>
      <c r="V93" s="10">
        <f t="shared" si="42"/>
        <v>35.762125678456329</v>
      </c>
      <c r="W93" s="10">
        <f t="shared" si="42"/>
        <v>39.414720121896046</v>
      </c>
      <c r="X93" s="10">
        <f t="shared" si="42"/>
        <v>42.920165371504886</v>
      </c>
      <c r="Y93" s="10">
        <f t="shared" si="42"/>
        <v>21.656410456409237</v>
      </c>
      <c r="Z93" s="10">
        <f t="shared" si="42"/>
        <v>22.105206935754005</v>
      </c>
      <c r="AA93" s="10">
        <f t="shared" si="42"/>
        <v>22.578330624403126</v>
      </c>
      <c r="AB93" s="10">
        <f t="shared" si="42"/>
        <v>23.052475567515586</v>
      </c>
      <c r="AC93" s="10">
        <f t="shared" si="42"/>
        <v>23.536577554433407</v>
      </c>
      <c r="AD93" s="10">
        <f t="shared" si="42"/>
        <v>24.030845683076542</v>
      </c>
      <c r="AE93" s="10">
        <f t="shared" si="42"/>
        <v>24.535493442421114</v>
      </c>
    </row>
    <row r="94" spans="2:31" x14ac:dyDescent="0.25">
      <c r="B94" s="4" t="str">
        <f t="shared" si="37"/>
        <v>Peak_C</v>
      </c>
      <c r="C94" s="10">
        <f t="shared" ref="C94:AE94" si="43">C81*(1+$C$153)^(C$89-$C$89)</f>
        <v>208.85448982902571</v>
      </c>
      <c r="D94" s="10">
        <f t="shared" si="43"/>
        <v>212.25942850449439</v>
      </c>
      <c r="E94" s="10">
        <f t="shared" si="43"/>
        <v>216.36140198425127</v>
      </c>
      <c r="F94" s="10">
        <f t="shared" si="43"/>
        <v>220.59374243818601</v>
      </c>
      <c r="G94" s="10">
        <f t="shared" si="43"/>
        <v>225.01832289742055</v>
      </c>
      <c r="H94" s="10">
        <f t="shared" si="43"/>
        <v>229.45609657650556</v>
      </c>
      <c r="I94" s="10">
        <f t="shared" si="43"/>
        <v>234.23879833046294</v>
      </c>
      <c r="J94" s="10">
        <f t="shared" si="43"/>
        <v>239.10718565970294</v>
      </c>
      <c r="K94" s="10">
        <f t="shared" si="43"/>
        <v>244.13160006914424</v>
      </c>
      <c r="L94" s="10">
        <f t="shared" si="43"/>
        <v>249.399585039389</v>
      </c>
      <c r="M94" s="10">
        <f t="shared" si="43"/>
        <v>255.37605303616149</v>
      </c>
      <c r="N94" s="10">
        <f t="shared" si="43"/>
        <v>260.90873434104338</v>
      </c>
      <c r="O94" s="10">
        <f t="shared" si="43"/>
        <v>264.53996744704995</v>
      </c>
      <c r="P94" s="10">
        <f t="shared" si="43"/>
        <v>267.81408179520758</v>
      </c>
      <c r="Q94" s="10">
        <f t="shared" si="43"/>
        <v>273.51881481230703</v>
      </c>
      <c r="R94" s="10">
        <f t="shared" si="43"/>
        <v>280.23887998457985</v>
      </c>
      <c r="S94" s="10">
        <f t="shared" si="43"/>
        <v>286.96772416259074</v>
      </c>
      <c r="T94" s="10">
        <f t="shared" si="43"/>
        <v>293.63864427847341</v>
      </c>
      <c r="U94" s="10">
        <f t="shared" si="43"/>
        <v>287.48233192451954</v>
      </c>
      <c r="V94" s="10">
        <f t="shared" si="43"/>
        <v>294.11021277797067</v>
      </c>
      <c r="W94" s="10">
        <f t="shared" si="43"/>
        <v>301.160711998333</v>
      </c>
      <c r="X94" s="10">
        <f t="shared" si="43"/>
        <v>305.98562611440843</v>
      </c>
      <c r="Y94" s="10">
        <f t="shared" si="43"/>
        <v>311.62736897041856</v>
      </c>
      <c r="Z94" s="10">
        <f t="shared" si="43"/>
        <v>316.99827230905066</v>
      </c>
      <c r="AA94" s="10">
        <f t="shared" si="43"/>
        <v>325.72059121011984</v>
      </c>
      <c r="AB94" s="10">
        <f t="shared" si="43"/>
        <v>332.56072362553238</v>
      </c>
      <c r="AC94" s="10">
        <f t="shared" si="43"/>
        <v>339.54449882166836</v>
      </c>
      <c r="AD94" s="10">
        <f t="shared" si="43"/>
        <v>346.67493329692331</v>
      </c>
      <c r="AE94" s="10">
        <f t="shared" si="43"/>
        <v>353.95510689615872</v>
      </c>
    </row>
    <row r="95" spans="2:31" x14ac:dyDescent="0.25">
      <c r="B95" s="4" t="str">
        <f t="shared" si="37"/>
        <v>Other_C</v>
      </c>
      <c r="C95" s="10">
        <f t="shared" ref="C95:AE95" si="44">C82*(1+$C$153)^(C$89-$C$89)</f>
        <v>173.21997351903627</v>
      </c>
      <c r="D95" s="10">
        <f t="shared" si="44"/>
        <v>174.25561498541487</v>
      </c>
      <c r="E95" s="10">
        <f t="shared" si="44"/>
        <v>173.02232679142747</v>
      </c>
      <c r="F95" s="10">
        <f t="shared" si="44"/>
        <v>175.21180586806858</v>
      </c>
      <c r="G95" s="10">
        <f t="shared" si="44"/>
        <v>177.60535283941277</v>
      </c>
      <c r="H95" s="10">
        <f t="shared" si="44"/>
        <v>180.17645093541501</v>
      </c>
      <c r="I95" s="10">
        <f t="shared" si="44"/>
        <v>181.63170355593405</v>
      </c>
      <c r="J95" s="10">
        <f t="shared" si="44"/>
        <v>183.47409117803721</v>
      </c>
      <c r="K95" s="10">
        <f t="shared" si="44"/>
        <v>189.02569394142239</v>
      </c>
      <c r="L95" s="10">
        <f t="shared" si="44"/>
        <v>193.42108587863117</v>
      </c>
      <c r="M95" s="10">
        <f t="shared" si="44"/>
        <v>198.16735359439883</v>
      </c>
      <c r="N95" s="10">
        <f t="shared" si="44"/>
        <v>202.55009028267585</v>
      </c>
      <c r="O95" s="10">
        <f t="shared" si="44"/>
        <v>206.49698806218979</v>
      </c>
      <c r="P95" s="10">
        <f t="shared" si="44"/>
        <v>206.85388662869855</v>
      </c>
      <c r="Q95" s="10">
        <f t="shared" si="44"/>
        <v>211.29512701394032</v>
      </c>
      <c r="R95" s="10">
        <f t="shared" si="44"/>
        <v>217.47720648505373</v>
      </c>
      <c r="S95" s="10">
        <f t="shared" si="44"/>
        <v>222.0774216796944</v>
      </c>
      <c r="T95" s="10">
        <f t="shared" si="44"/>
        <v>221.84808208373258</v>
      </c>
      <c r="U95" s="10">
        <f t="shared" si="44"/>
        <v>230.46710611579908</v>
      </c>
      <c r="V95" s="10">
        <f t="shared" si="44"/>
        <v>236.42167118382307</v>
      </c>
      <c r="W95" s="10">
        <f t="shared" si="44"/>
        <v>245.57325188732347</v>
      </c>
      <c r="X95" s="10">
        <f t="shared" si="44"/>
        <v>253.38243011264979</v>
      </c>
      <c r="Y95" s="10">
        <f t="shared" si="44"/>
        <v>262.16632047404863</v>
      </c>
      <c r="Z95" s="10">
        <f t="shared" si="44"/>
        <v>267.7760857484497</v>
      </c>
      <c r="AA95" s="10">
        <f t="shared" si="44"/>
        <v>273.18880394164051</v>
      </c>
      <c r="AB95" s="10">
        <f t="shared" si="44"/>
        <v>278.92576882441506</v>
      </c>
      <c r="AC95" s="10">
        <f t="shared" si="44"/>
        <v>284.78320996972781</v>
      </c>
      <c r="AD95" s="10">
        <f t="shared" si="44"/>
        <v>290.76365737909202</v>
      </c>
      <c r="AE95" s="10">
        <f t="shared" si="44"/>
        <v>296.86969418405295</v>
      </c>
    </row>
    <row r="96" spans="2:31" x14ac:dyDescent="0.25">
      <c r="B96" s="4" t="str">
        <f t="shared" si="37"/>
        <v>Peak_D</v>
      </c>
      <c r="C96" s="10">
        <f t="shared" ref="C96:AE96" si="45">C83*(1+$C$153)^(C$89-$C$89)</f>
        <v>859.78494329778562</v>
      </c>
      <c r="D96" s="10">
        <f t="shared" si="45"/>
        <v>858.67261789899862</v>
      </c>
      <c r="E96" s="10">
        <f t="shared" si="45"/>
        <v>861.6526455951564</v>
      </c>
      <c r="F96" s="10">
        <f t="shared" si="45"/>
        <v>867.45809280326455</v>
      </c>
      <c r="G96" s="10">
        <f t="shared" si="45"/>
        <v>875.33426303979877</v>
      </c>
      <c r="H96" s="10">
        <f t="shared" si="45"/>
        <v>884.44783636333796</v>
      </c>
      <c r="I96" s="10">
        <f t="shared" si="45"/>
        <v>894.16705747806918</v>
      </c>
      <c r="J96" s="10">
        <f t="shared" si="45"/>
        <v>905.94581723682097</v>
      </c>
      <c r="K96" s="10">
        <f t="shared" si="45"/>
        <v>924.07992579086681</v>
      </c>
      <c r="L96" s="10">
        <f t="shared" si="45"/>
        <v>940.29891415850284</v>
      </c>
      <c r="M96" s="10">
        <f t="shared" si="45"/>
        <v>820.22181891969024</v>
      </c>
      <c r="N96" s="10">
        <f t="shared" si="45"/>
        <v>750.69817393730261</v>
      </c>
      <c r="O96" s="10">
        <f t="shared" si="45"/>
        <v>832.09147592242527</v>
      </c>
      <c r="P96" s="10">
        <f t="shared" si="45"/>
        <v>875.184854054992</v>
      </c>
      <c r="Q96" s="10">
        <f t="shared" si="45"/>
        <v>899.48283578012411</v>
      </c>
      <c r="R96" s="10">
        <f t="shared" si="45"/>
        <v>927.29371732349443</v>
      </c>
      <c r="S96" s="10">
        <f t="shared" si="45"/>
        <v>940.40127065848037</v>
      </c>
      <c r="T96" s="10">
        <f t="shared" si="45"/>
        <v>953.50192171864273</v>
      </c>
      <c r="U96" s="10">
        <f t="shared" si="45"/>
        <v>978.89257371537667</v>
      </c>
      <c r="V96" s="10">
        <f t="shared" si="45"/>
        <v>1076.9102696316015</v>
      </c>
      <c r="W96" s="10">
        <f t="shared" si="45"/>
        <v>1115.6082007215741</v>
      </c>
      <c r="X96" s="10">
        <f t="shared" si="45"/>
        <v>1153.5454361214936</v>
      </c>
      <c r="Y96" s="10">
        <f t="shared" si="45"/>
        <v>1167.5228764373646</v>
      </c>
      <c r="Z96" s="10">
        <f t="shared" si="45"/>
        <v>1191.3779499233026</v>
      </c>
      <c r="AA96" s="10">
        <f t="shared" si="45"/>
        <v>1217.5738191596402</v>
      </c>
      <c r="AB96" s="10">
        <f t="shared" si="45"/>
        <v>1243.142869361996</v>
      </c>
      <c r="AC96" s="10">
        <f t="shared" si="45"/>
        <v>1269.2488696185983</v>
      </c>
      <c r="AD96" s="10">
        <f t="shared" si="45"/>
        <v>1295.9030958805886</v>
      </c>
      <c r="AE96" s="10">
        <f t="shared" si="45"/>
        <v>1323.1170608940831</v>
      </c>
    </row>
    <row r="97" spans="2:31" x14ac:dyDescent="0.25">
      <c r="B97" s="4" t="str">
        <f t="shared" si="37"/>
        <v>Other_D</v>
      </c>
      <c r="C97" s="10">
        <f t="shared" ref="C97:AE97" si="46">C84*(1+$C$153)^(C$89-$C$89)</f>
        <v>1551.6610148401469</v>
      </c>
      <c r="D97" s="10">
        <f t="shared" si="46"/>
        <v>1520.2602861432945</v>
      </c>
      <c r="E97" s="10">
        <f t="shared" si="46"/>
        <v>1373.6441333577204</v>
      </c>
      <c r="F97" s="10">
        <f t="shared" si="46"/>
        <v>1354.5474051061926</v>
      </c>
      <c r="G97" s="10">
        <f t="shared" si="46"/>
        <v>1339.7251995774245</v>
      </c>
      <c r="H97" s="10">
        <f t="shared" si="46"/>
        <v>1323.1479732596031</v>
      </c>
      <c r="I97" s="10">
        <f t="shared" si="46"/>
        <v>1311.5408116097651</v>
      </c>
      <c r="J97" s="10">
        <f t="shared" si="46"/>
        <v>1303.9750609061714</v>
      </c>
      <c r="K97" s="10">
        <f t="shared" si="46"/>
        <v>1337.8079296064545</v>
      </c>
      <c r="L97" s="10">
        <f t="shared" si="46"/>
        <v>1357.0416208230324</v>
      </c>
      <c r="M97" s="10">
        <f t="shared" si="46"/>
        <v>1339.989428569643</v>
      </c>
      <c r="N97" s="10">
        <f t="shared" si="46"/>
        <v>1308.3198026886555</v>
      </c>
      <c r="O97" s="10">
        <f t="shared" si="46"/>
        <v>1354.260170773339</v>
      </c>
      <c r="P97" s="10">
        <f t="shared" si="46"/>
        <v>1372.8934114256253</v>
      </c>
      <c r="Q97" s="10">
        <f t="shared" si="46"/>
        <v>1418.8060452595612</v>
      </c>
      <c r="R97" s="10">
        <f t="shared" si="46"/>
        <v>1463.742648760702</v>
      </c>
      <c r="S97" s="10">
        <f t="shared" si="46"/>
        <v>1508.6051040619097</v>
      </c>
      <c r="T97" s="10">
        <f t="shared" si="46"/>
        <v>1420.0340217804314</v>
      </c>
      <c r="U97" s="10">
        <f t="shared" si="46"/>
        <v>1454.2689935179778</v>
      </c>
      <c r="V97" s="10">
        <f t="shared" si="46"/>
        <v>1453.174537211502</v>
      </c>
      <c r="W97" s="10">
        <f t="shared" si="46"/>
        <v>1463.9291596642518</v>
      </c>
      <c r="X97" s="10">
        <f t="shared" si="46"/>
        <v>1469.6036141860563</v>
      </c>
      <c r="Y97" s="10">
        <f t="shared" si="46"/>
        <v>1377.0646625765678</v>
      </c>
      <c r="Z97" s="10">
        <f t="shared" si="46"/>
        <v>1406.3662200117503</v>
      </c>
      <c r="AA97" s="10">
        <f t="shared" si="46"/>
        <v>1434.7491950864744</v>
      </c>
      <c r="AB97" s="10">
        <f t="shared" si="46"/>
        <v>1464.8789281832908</v>
      </c>
      <c r="AC97" s="10">
        <f t="shared" si="46"/>
        <v>1495.641385675139</v>
      </c>
      <c r="AD97" s="10">
        <f t="shared" si="46"/>
        <v>1527.0498547743171</v>
      </c>
      <c r="AE97" s="10">
        <f t="shared" si="46"/>
        <v>1559.1179017245761</v>
      </c>
    </row>
    <row r="98" spans="2:31" x14ac:dyDescent="0.25">
      <c r="B98" s="6" t="str">
        <f t="shared" si="37"/>
        <v>Total</v>
      </c>
      <c r="C98" s="11">
        <f t="shared" ref="C98:AE98" si="47">C85*(1+$C$153)^(C$89-$C$89)</f>
        <v>176.39297915553709</v>
      </c>
      <c r="D98" s="11">
        <f t="shared" si="47"/>
        <v>171.94106572422919</v>
      </c>
      <c r="E98" s="11">
        <f t="shared" si="47"/>
        <v>167.38622182822886</v>
      </c>
      <c r="F98" s="11">
        <f t="shared" si="47"/>
        <v>158.97790103275508</v>
      </c>
      <c r="G98" s="11">
        <f t="shared" si="47"/>
        <v>164.30017257917237</v>
      </c>
      <c r="H98" s="11">
        <f t="shared" si="47"/>
        <v>190.8174798557215</v>
      </c>
      <c r="I98" s="11">
        <f t="shared" si="47"/>
        <v>191.73167407995848</v>
      </c>
      <c r="J98" s="11">
        <f t="shared" si="47"/>
        <v>194.14497196086697</v>
      </c>
      <c r="K98" s="11">
        <f t="shared" si="47"/>
        <v>190.21828088876291</v>
      </c>
      <c r="L98" s="11">
        <f t="shared" si="47"/>
        <v>191.20697922278367</v>
      </c>
      <c r="M98" s="11">
        <f t="shared" si="47"/>
        <v>181.036891600979</v>
      </c>
      <c r="N98" s="11">
        <f t="shared" si="47"/>
        <v>170.50346547151401</v>
      </c>
      <c r="O98" s="11">
        <f t="shared" si="47"/>
        <v>160.33019042952759</v>
      </c>
      <c r="P98" s="11">
        <f t="shared" si="47"/>
        <v>161.87559175003082</v>
      </c>
      <c r="Q98" s="11">
        <f t="shared" si="47"/>
        <v>166.10721231429883</v>
      </c>
      <c r="R98" s="11">
        <f t="shared" si="47"/>
        <v>170.91261465835541</v>
      </c>
      <c r="S98" s="11">
        <f t="shared" si="47"/>
        <v>173.36333071980766</v>
      </c>
      <c r="T98" s="11">
        <f t="shared" si="47"/>
        <v>175.10658973068044</v>
      </c>
      <c r="U98" s="11">
        <f t="shared" si="47"/>
        <v>174.32879121482176</v>
      </c>
      <c r="V98" s="11">
        <f t="shared" si="47"/>
        <v>170.47082458678662</v>
      </c>
      <c r="W98" s="11">
        <f t="shared" si="47"/>
        <v>175.40416383609019</v>
      </c>
      <c r="X98" s="11">
        <f t="shared" si="47"/>
        <v>178.41629218978605</v>
      </c>
      <c r="Y98" s="11">
        <f t="shared" si="47"/>
        <v>150.9654088276335</v>
      </c>
      <c r="Z98" s="11">
        <f t="shared" si="47"/>
        <v>153.81903145462448</v>
      </c>
      <c r="AA98" s="11">
        <f t="shared" si="47"/>
        <v>156.54257722124993</v>
      </c>
      <c r="AB98" s="11">
        <f t="shared" si="47"/>
        <v>159.1946507510352</v>
      </c>
      <c r="AC98" s="11">
        <f t="shared" si="47"/>
        <v>161.73891063377258</v>
      </c>
      <c r="AD98" s="11">
        <f t="shared" si="47"/>
        <v>164.17511355680537</v>
      </c>
      <c r="AE98" s="11">
        <f t="shared" si="47"/>
        <v>166.50450480807504</v>
      </c>
    </row>
    <row r="101" spans="2:31" x14ac:dyDescent="0.25">
      <c r="B101" s="1" t="s">
        <v>44</v>
      </c>
    </row>
    <row r="102" spans="2:31" x14ac:dyDescent="0.25">
      <c r="B102" s="2" t="str">
        <f t="shared" ref="B102:B111" si="48">B24</f>
        <v>Bundle</v>
      </c>
      <c r="C102" s="3">
        <f t="shared" ref="C102:AE102" si="49">C$24</f>
        <v>2022</v>
      </c>
      <c r="D102" s="3">
        <f t="shared" si="49"/>
        <v>2023</v>
      </c>
      <c r="E102" s="3">
        <f t="shared" si="49"/>
        <v>2024</v>
      </c>
      <c r="F102" s="3">
        <f t="shared" si="49"/>
        <v>2025</v>
      </c>
      <c r="G102" s="3">
        <f t="shared" si="49"/>
        <v>2026</v>
      </c>
      <c r="H102" s="3">
        <f t="shared" si="49"/>
        <v>2027</v>
      </c>
      <c r="I102" s="3">
        <f t="shared" si="49"/>
        <v>2028</v>
      </c>
      <c r="J102" s="3">
        <f t="shared" si="49"/>
        <v>2029</v>
      </c>
      <c r="K102" s="3">
        <f t="shared" si="49"/>
        <v>2030</v>
      </c>
      <c r="L102" s="3">
        <f t="shared" si="49"/>
        <v>2031</v>
      </c>
      <c r="M102" s="3">
        <f t="shared" si="49"/>
        <v>2032</v>
      </c>
      <c r="N102" s="3">
        <f t="shared" si="49"/>
        <v>2033</v>
      </c>
      <c r="O102" s="3">
        <f t="shared" si="49"/>
        <v>2034</v>
      </c>
      <c r="P102" s="3">
        <f t="shared" si="49"/>
        <v>2035</v>
      </c>
      <c r="Q102" s="3">
        <f t="shared" si="49"/>
        <v>2036</v>
      </c>
      <c r="R102" s="3">
        <f t="shared" si="49"/>
        <v>2037</v>
      </c>
      <c r="S102" s="3">
        <f t="shared" si="49"/>
        <v>2038</v>
      </c>
      <c r="T102" s="3">
        <f t="shared" si="49"/>
        <v>2039</v>
      </c>
      <c r="U102" s="3">
        <f t="shared" si="49"/>
        <v>2040</v>
      </c>
      <c r="V102" s="3">
        <f t="shared" si="49"/>
        <v>2041</v>
      </c>
      <c r="W102" s="3">
        <f t="shared" si="49"/>
        <v>2042</v>
      </c>
      <c r="X102" s="3">
        <f t="shared" si="49"/>
        <v>2043</v>
      </c>
      <c r="Y102" s="3">
        <f t="shared" si="49"/>
        <v>2044</v>
      </c>
      <c r="Z102" s="3">
        <f t="shared" si="49"/>
        <v>2045</v>
      </c>
      <c r="AA102" s="3">
        <f t="shared" si="49"/>
        <v>2046</v>
      </c>
      <c r="AB102" s="3">
        <f t="shared" si="49"/>
        <v>2047</v>
      </c>
      <c r="AC102" s="3">
        <f t="shared" si="49"/>
        <v>2048</v>
      </c>
      <c r="AD102" s="3">
        <f t="shared" si="49"/>
        <v>2049</v>
      </c>
      <c r="AE102" s="3">
        <f t="shared" si="49"/>
        <v>2050</v>
      </c>
    </row>
    <row r="103" spans="2:31" x14ac:dyDescent="0.25">
      <c r="B103" s="4" t="str">
        <f t="shared" si="48"/>
        <v>Peak_A</v>
      </c>
      <c r="C103" s="10">
        <f>C77*(C25*1000/C51)</f>
        <v>196887.06843819725</v>
      </c>
      <c r="D103" s="10">
        <f t="shared" ref="D103:AE103" si="50">D77*(D25*1000/D51)</f>
        <v>195622.09126744317</v>
      </c>
      <c r="E103" s="10">
        <f t="shared" si="50"/>
        <v>196991.58665573981</v>
      </c>
      <c r="F103" s="10">
        <f t="shared" si="50"/>
        <v>193407.10174385423</v>
      </c>
      <c r="G103" s="10">
        <f t="shared" si="50"/>
        <v>191344.89915339882</v>
      </c>
      <c r="H103" s="10">
        <f t="shared" si="50"/>
        <v>190487.58211873256</v>
      </c>
      <c r="I103" s="10">
        <f t="shared" si="50"/>
        <v>189166.18342308773</v>
      </c>
      <c r="J103" s="10">
        <f t="shared" si="50"/>
        <v>188299.22434396987</v>
      </c>
      <c r="K103" s="10">
        <f t="shared" si="50"/>
        <v>189859.69913287376</v>
      </c>
      <c r="L103" s="10">
        <f t="shared" si="50"/>
        <v>187964.57330109735</v>
      </c>
      <c r="M103" s="10">
        <f t="shared" si="50"/>
        <v>196871.4665215658</v>
      </c>
      <c r="N103" s="10">
        <f t="shared" si="50"/>
        <v>202437.13856566302</v>
      </c>
      <c r="O103" s="10">
        <f t="shared" si="50"/>
        <v>212174.98816787713</v>
      </c>
      <c r="P103" s="10">
        <f t="shared" si="50"/>
        <v>212948.46260830545</v>
      </c>
      <c r="Q103" s="10">
        <f t="shared" si="50"/>
        <v>222649.68481291347</v>
      </c>
      <c r="R103" s="10">
        <f t="shared" si="50"/>
        <v>218999.76852680862</v>
      </c>
      <c r="S103" s="10">
        <f t="shared" si="50"/>
        <v>216762.12059523416</v>
      </c>
      <c r="T103" s="10">
        <f t="shared" si="50"/>
        <v>226162.92376322387</v>
      </c>
      <c r="U103" s="10">
        <f t="shared" si="50"/>
        <v>225598.37811866935</v>
      </c>
      <c r="V103" s="10">
        <f t="shared" si="50"/>
        <v>233789.17878189086</v>
      </c>
      <c r="W103" s="10">
        <f t="shared" si="50"/>
        <v>235724.33878434141</v>
      </c>
      <c r="X103" s="10">
        <f t="shared" si="50"/>
        <v>234578.96630728466</v>
      </c>
      <c r="Y103" s="10">
        <f t="shared" si="50"/>
        <v>235665.57088652957</v>
      </c>
      <c r="Z103" s="10">
        <f t="shared" si="50"/>
        <v>235099.67027394846</v>
      </c>
      <c r="AA103" s="10">
        <f t="shared" si="50"/>
        <v>235086.19240802937</v>
      </c>
      <c r="AB103" s="10">
        <f t="shared" si="50"/>
        <v>235086.19240802882</v>
      </c>
      <c r="AC103" s="10">
        <f t="shared" si="50"/>
        <v>235657.66245438045</v>
      </c>
      <c r="AD103" s="10">
        <f t="shared" si="50"/>
        <v>235086.19240802914</v>
      </c>
      <c r="AE103" s="10">
        <f t="shared" si="50"/>
        <v>235086.19240802899</v>
      </c>
    </row>
    <row r="104" spans="2:31" x14ac:dyDescent="0.25">
      <c r="B104" s="4" t="str">
        <f t="shared" si="48"/>
        <v>Other_A</v>
      </c>
      <c r="C104" s="10">
        <f t="shared" ref="C104:AE104" si="51">C78*(C26*1000/C52)</f>
        <v>115202.01393376329</v>
      </c>
      <c r="D104" s="10">
        <f t="shared" si="51"/>
        <v>81201.943950814064</v>
      </c>
      <c r="E104" s="10">
        <f t="shared" si="51"/>
        <v>56790.319361022695</v>
      </c>
      <c r="F104" s="10">
        <f t="shared" si="51"/>
        <v>57347.481524781266</v>
      </c>
      <c r="G104" s="10">
        <f t="shared" si="51"/>
        <v>74271.819532418289</v>
      </c>
      <c r="H104" s="10">
        <f t="shared" si="51"/>
        <v>263473.26940848096</v>
      </c>
      <c r="I104" s="10">
        <f t="shared" si="51"/>
        <v>277011.91507372673</v>
      </c>
      <c r="J104" s="10">
        <f t="shared" si="51"/>
        <v>276819.52204060793</v>
      </c>
      <c r="K104" s="10">
        <f t="shared" si="51"/>
        <v>268876.18205658515</v>
      </c>
      <c r="L104" s="10">
        <f t="shared" si="51"/>
        <v>271639.03237665858</v>
      </c>
      <c r="M104" s="10">
        <f t="shared" si="51"/>
        <v>270517.69939172966</v>
      </c>
      <c r="N104" s="10">
        <f t="shared" si="51"/>
        <v>264870.74286186788</v>
      </c>
      <c r="O104" s="10">
        <f t="shared" si="51"/>
        <v>262512.58741690119</v>
      </c>
      <c r="P104" s="10">
        <f t="shared" si="51"/>
        <v>262665.9117953183</v>
      </c>
      <c r="Q104" s="10">
        <f t="shared" si="51"/>
        <v>260649.85487965582</v>
      </c>
      <c r="R104" s="10">
        <f t="shared" si="51"/>
        <v>269686.46771250269</v>
      </c>
      <c r="S104" s="10">
        <f t="shared" si="51"/>
        <v>268430.91150723503</v>
      </c>
      <c r="T104" s="10">
        <f t="shared" si="51"/>
        <v>264717.02389992209</v>
      </c>
      <c r="U104" s="10">
        <f t="shared" si="51"/>
        <v>264304.55488868919</v>
      </c>
      <c r="V104" s="10">
        <f t="shared" si="51"/>
        <v>250768.71911530051</v>
      </c>
      <c r="W104" s="10">
        <f t="shared" si="51"/>
        <v>247242.38791979459</v>
      </c>
      <c r="X104" s="10">
        <f t="shared" si="51"/>
        <v>247395.13771784405</v>
      </c>
      <c r="Y104" s="10">
        <f t="shared" si="51"/>
        <v>212206.53212270446</v>
      </c>
      <c r="Z104" s="10">
        <f t="shared" si="51"/>
        <v>211603.99382947342</v>
      </c>
      <c r="AA104" s="10">
        <f t="shared" si="51"/>
        <v>211422.9013357494</v>
      </c>
      <c r="AB104" s="10">
        <f t="shared" si="51"/>
        <v>211422.90133574896</v>
      </c>
      <c r="AC104" s="10">
        <f t="shared" si="51"/>
        <v>212006.03789391706</v>
      </c>
      <c r="AD104" s="10">
        <f t="shared" si="51"/>
        <v>211422.90133574931</v>
      </c>
      <c r="AE104" s="10">
        <f t="shared" si="51"/>
        <v>211422.90133574943</v>
      </c>
    </row>
    <row r="105" spans="2:31" x14ac:dyDescent="0.25">
      <c r="B105" s="4" t="str">
        <f t="shared" si="48"/>
        <v>Peak_B</v>
      </c>
      <c r="C105" s="10">
        <f t="shared" ref="C105:AE105" si="52">C79*(C27*1000/C53)</f>
        <v>134343.4054325319</v>
      </c>
      <c r="D105" s="10">
        <f t="shared" si="52"/>
        <v>132830.88309931121</v>
      </c>
      <c r="E105" s="10">
        <f t="shared" si="52"/>
        <v>143374.83506778476</v>
      </c>
      <c r="F105" s="10">
        <f t="shared" si="52"/>
        <v>39185.121356609183</v>
      </c>
      <c r="G105" s="10">
        <f t="shared" si="52"/>
        <v>40427.062955731213</v>
      </c>
      <c r="H105" s="10">
        <f t="shared" si="52"/>
        <v>45637.699610433083</v>
      </c>
      <c r="I105" s="10">
        <f t="shared" si="52"/>
        <v>47609.645499614897</v>
      </c>
      <c r="J105" s="10">
        <f t="shared" si="52"/>
        <v>49873.568287238573</v>
      </c>
      <c r="K105" s="10">
        <f t="shared" si="52"/>
        <v>18934.24269792061</v>
      </c>
      <c r="L105" s="10">
        <f t="shared" si="52"/>
        <v>20159.999714577898</v>
      </c>
      <c r="M105" s="10">
        <f t="shared" si="52"/>
        <v>25250.481063819687</v>
      </c>
      <c r="N105" s="10">
        <f t="shared" si="52"/>
        <v>28447.21118575626</v>
      </c>
      <c r="O105" s="10">
        <f t="shared" si="52"/>
        <v>24175.923605254131</v>
      </c>
      <c r="P105" s="10">
        <f t="shared" si="52"/>
        <v>24500.55832108852</v>
      </c>
      <c r="Q105" s="10">
        <f t="shared" si="52"/>
        <v>25812.658776446846</v>
      </c>
      <c r="R105" s="10">
        <f t="shared" si="52"/>
        <v>26129.686330876077</v>
      </c>
      <c r="S105" s="10">
        <f t="shared" si="52"/>
        <v>21431.988385828517</v>
      </c>
      <c r="T105" s="10">
        <f t="shared" si="52"/>
        <v>23287.623441711701</v>
      </c>
      <c r="U105" s="10">
        <f t="shared" si="52"/>
        <v>19303.933046109163</v>
      </c>
      <c r="V105" s="10">
        <f t="shared" si="52"/>
        <v>4108.675578145996</v>
      </c>
      <c r="W105" s="10">
        <f t="shared" si="52"/>
        <v>-11383.150693375255</v>
      </c>
      <c r="X105" s="10">
        <f t="shared" si="52"/>
        <v>-16463.260834198023</v>
      </c>
      <c r="Y105" s="10">
        <f t="shared" si="52"/>
        <v>-14216.798482234268</v>
      </c>
      <c r="Z105" s="10">
        <f t="shared" si="52"/>
        <v>-14178.063434350815</v>
      </c>
      <c r="AA105" s="10">
        <f t="shared" si="52"/>
        <v>-14181.09354160459</v>
      </c>
      <c r="AB105" s="10">
        <f t="shared" si="52"/>
        <v>-14181.093541604596</v>
      </c>
      <c r="AC105" s="10">
        <f t="shared" si="52"/>
        <v>-14218.751852974516</v>
      </c>
      <c r="AD105" s="10">
        <f t="shared" si="52"/>
        <v>-14181.093541604594</v>
      </c>
      <c r="AE105" s="10">
        <f t="shared" si="52"/>
        <v>-14181.09354160459</v>
      </c>
    </row>
    <row r="106" spans="2:31" x14ac:dyDescent="0.25">
      <c r="B106" s="4" t="str">
        <f t="shared" si="48"/>
        <v>Other_B</v>
      </c>
      <c r="C106" s="10">
        <f t="shared" ref="C106:AE106" si="53">C80*(C28*1000/C54)</f>
        <v>88008.029438134428</v>
      </c>
      <c r="D106" s="10">
        <f t="shared" si="53"/>
        <v>91840.016542358819</v>
      </c>
      <c r="E106" s="10">
        <f t="shared" si="53"/>
        <v>103853.44279422794</v>
      </c>
      <c r="F106" s="10">
        <f t="shared" si="53"/>
        <v>67041.895941047784</v>
      </c>
      <c r="G106" s="10">
        <f t="shared" si="53"/>
        <v>79815.531364797789</v>
      </c>
      <c r="H106" s="10">
        <f t="shared" si="53"/>
        <v>90087.677194158168</v>
      </c>
      <c r="I106" s="10">
        <f t="shared" si="53"/>
        <v>78705.030400206801</v>
      </c>
      <c r="J106" s="10">
        <f t="shared" si="53"/>
        <v>86572.926184305557</v>
      </c>
      <c r="K106" s="10">
        <f t="shared" si="53"/>
        <v>86288.338788285895</v>
      </c>
      <c r="L106" s="10">
        <f t="shared" si="53"/>
        <v>91826.604991462227</v>
      </c>
      <c r="M106" s="10">
        <f t="shared" si="53"/>
        <v>92948.332257532878</v>
      </c>
      <c r="N106" s="10">
        <f t="shared" si="53"/>
        <v>84149.734728642288</v>
      </c>
      <c r="O106" s="10">
        <f t="shared" si="53"/>
        <v>93488.438430673617</v>
      </c>
      <c r="P106" s="10">
        <f t="shared" si="53"/>
        <v>97342.953273803956</v>
      </c>
      <c r="Q106" s="10">
        <f t="shared" si="53"/>
        <v>100755.18238566871</v>
      </c>
      <c r="R106" s="10">
        <f t="shared" si="53"/>
        <v>104589.12704764213</v>
      </c>
      <c r="S106" s="10">
        <f t="shared" si="53"/>
        <v>112736.97939029647</v>
      </c>
      <c r="T106" s="10">
        <f t="shared" si="53"/>
        <v>120522.40025563861</v>
      </c>
      <c r="U106" s="10">
        <f t="shared" si="53"/>
        <v>122063.81233924635</v>
      </c>
      <c r="V106" s="10">
        <f t="shared" si="53"/>
        <v>118499.36893554013</v>
      </c>
      <c r="W106" s="10">
        <f t="shared" si="53"/>
        <v>127916.16113371144</v>
      </c>
      <c r="X106" s="10">
        <f t="shared" si="53"/>
        <v>136427.71802359162</v>
      </c>
      <c r="Y106" s="10">
        <f t="shared" si="53"/>
        <v>67610.090783794934</v>
      </c>
      <c r="Z106" s="10">
        <f t="shared" si="53"/>
        <v>67403.791879066033</v>
      </c>
      <c r="AA106" s="10">
        <f t="shared" si="53"/>
        <v>67430.41465533564</v>
      </c>
      <c r="AB106" s="10">
        <f t="shared" si="53"/>
        <v>67430.41465533564</v>
      </c>
      <c r="AC106" s="10">
        <f t="shared" si="53"/>
        <v>67618.477687663573</v>
      </c>
      <c r="AD106" s="10">
        <f t="shared" si="53"/>
        <v>67430.414655335713</v>
      </c>
      <c r="AE106" s="10">
        <f t="shared" si="53"/>
        <v>67430.414655335626</v>
      </c>
    </row>
    <row r="107" spans="2:31" x14ac:dyDescent="0.25">
      <c r="B107" s="4" t="str">
        <f t="shared" si="48"/>
        <v>Peak_C</v>
      </c>
      <c r="C107" s="10">
        <f t="shared" ref="C107:AE107" si="54">C81*(C29*1000/C55)</f>
        <v>864297.65200554824</v>
      </c>
      <c r="D107" s="10">
        <f t="shared" si="54"/>
        <v>860321.4790547773</v>
      </c>
      <c r="E107" s="10">
        <f t="shared" si="54"/>
        <v>861213.61613039754</v>
      </c>
      <c r="F107" s="10">
        <f t="shared" si="54"/>
        <v>857700.13749592542</v>
      </c>
      <c r="G107" s="10">
        <f t="shared" si="54"/>
        <v>856908.46374464559</v>
      </c>
      <c r="H107" s="10">
        <f t="shared" si="54"/>
        <v>855835.71885924123</v>
      </c>
      <c r="I107" s="10">
        <f t="shared" si="54"/>
        <v>857999.35961200134</v>
      </c>
      <c r="J107" s="10">
        <f t="shared" si="54"/>
        <v>855523.51364254905</v>
      </c>
      <c r="K107" s="10">
        <f t="shared" si="54"/>
        <v>855534.5998467271</v>
      </c>
      <c r="L107" s="10">
        <f t="shared" si="54"/>
        <v>856019.31685064523</v>
      </c>
      <c r="M107" s="10">
        <f t="shared" si="54"/>
        <v>860806.09699438571</v>
      </c>
      <c r="N107" s="10">
        <f t="shared" si="54"/>
        <v>859062.91706218966</v>
      </c>
      <c r="O107" s="10">
        <f t="shared" si="54"/>
        <v>853103.86196963035</v>
      </c>
      <c r="P107" s="10">
        <f t="shared" si="54"/>
        <v>845898.54672835732</v>
      </c>
      <c r="Q107" s="10">
        <f t="shared" si="54"/>
        <v>848417.07720040961</v>
      </c>
      <c r="R107" s="10">
        <f t="shared" si="54"/>
        <v>849105.73572714301</v>
      </c>
      <c r="S107" s="10">
        <f t="shared" si="54"/>
        <v>851609.8919597246</v>
      </c>
      <c r="T107" s="10">
        <f t="shared" si="54"/>
        <v>853483.46571314789</v>
      </c>
      <c r="U107" s="10">
        <f t="shared" si="54"/>
        <v>820597.87170135335</v>
      </c>
      <c r="V107" s="10">
        <f t="shared" si="54"/>
        <v>820050.35880786297</v>
      </c>
      <c r="W107" s="10">
        <f t="shared" si="54"/>
        <v>822437.6637800053</v>
      </c>
      <c r="X107" s="10">
        <f t="shared" si="54"/>
        <v>818427.02027521003</v>
      </c>
      <c r="Y107" s="10">
        <f t="shared" si="54"/>
        <v>818562.51328435703</v>
      </c>
      <c r="Z107" s="10">
        <f t="shared" si="54"/>
        <v>813362.87287675589</v>
      </c>
      <c r="AA107" s="10">
        <f t="shared" si="54"/>
        <v>818553.22062280809</v>
      </c>
      <c r="AB107" s="10">
        <f t="shared" si="54"/>
        <v>818553.22062280821</v>
      </c>
      <c r="AC107" s="10">
        <f t="shared" si="54"/>
        <v>820748.29485280218</v>
      </c>
      <c r="AD107" s="10">
        <f t="shared" si="54"/>
        <v>818553.22062280762</v>
      </c>
      <c r="AE107" s="10">
        <f t="shared" si="54"/>
        <v>818553.22062280786</v>
      </c>
    </row>
    <row r="108" spans="2:31" x14ac:dyDescent="0.25">
      <c r="B108" s="4" t="str">
        <f t="shared" si="48"/>
        <v>Other_C</v>
      </c>
      <c r="C108" s="10">
        <f t="shared" ref="C108:AE108" si="55">C82*(C30*1000/C56)</f>
        <v>1054370.3187714748</v>
      </c>
      <c r="D108" s="10">
        <f t="shared" si="55"/>
        <v>1038858.1301024236</v>
      </c>
      <c r="E108" s="10">
        <f t="shared" si="55"/>
        <v>1012906.373315339</v>
      </c>
      <c r="F108" s="10">
        <f t="shared" si="55"/>
        <v>1002031.4288039661</v>
      </c>
      <c r="G108" s="10">
        <f t="shared" si="55"/>
        <v>994828.65538262739</v>
      </c>
      <c r="H108" s="10">
        <f t="shared" si="55"/>
        <v>988472.34079918999</v>
      </c>
      <c r="I108" s="10">
        <f t="shared" si="55"/>
        <v>978488.76538481028</v>
      </c>
      <c r="J108" s="10">
        <f t="shared" si="55"/>
        <v>965583.31884725182</v>
      </c>
      <c r="K108" s="10">
        <f t="shared" si="55"/>
        <v>974339.04893065558</v>
      </c>
      <c r="L108" s="10">
        <f t="shared" si="55"/>
        <v>976488.97035719606</v>
      </c>
      <c r="M108" s="10">
        <f t="shared" si="55"/>
        <v>982411.25352404534</v>
      </c>
      <c r="N108" s="10">
        <f t="shared" si="55"/>
        <v>980944.60278169345</v>
      </c>
      <c r="O108" s="10">
        <f t="shared" si="55"/>
        <v>979490.03120231407</v>
      </c>
      <c r="P108" s="10">
        <f t="shared" si="55"/>
        <v>961001.8907078742</v>
      </c>
      <c r="Q108" s="10">
        <f t="shared" si="55"/>
        <v>963934.96080090187</v>
      </c>
      <c r="R108" s="10">
        <f t="shared" si="55"/>
        <v>969221.00670284021</v>
      </c>
      <c r="S108" s="10">
        <f t="shared" si="55"/>
        <v>969365.89758887386</v>
      </c>
      <c r="T108" s="10">
        <f t="shared" si="55"/>
        <v>948447.43620716641</v>
      </c>
      <c r="U108" s="10">
        <f t="shared" si="55"/>
        <v>967529.53418534365</v>
      </c>
      <c r="V108" s="10">
        <f t="shared" si="55"/>
        <v>969601.74205301073</v>
      </c>
      <c r="W108" s="10">
        <f t="shared" si="55"/>
        <v>986418.9874321036</v>
      </c>
      <c r="X108" s="10">
        <f t="shared" si="55"/>
        <v>996852.99278521724</v>
      </c>
      <c r="Y108" s="10">
        <f t="shared" si="55"/>
        <v>1012812.8731081681</v>
      </c>
      <c r="Z108" s="10">
        <f t="shared" si="55"/>
        <v>1010589.8331517915</v>
      </c>
      <c r="AA108" s="10">
        <f t="shared" si="55"/>
        <v>1009811.4495004722</v>
      </c>
      <c r="AB108" s="10">
        <f t="shared" si="55"/>
        <v>1009811.4495004725</v>
      </c>
      <c r="AC108" s="10">
        <f t="shared" si="55"/>
        <v>1012427.0183212465</v>
      </c>
      <c r="AD108" s="10">
        <f t="shared" si="55"/>
        <v>1009811.4495004724</v>
      </c>
      <c r="AE108" s="10">
        <f t="shared" si="55"/>
        <v>1009811.4495004728</v>
      </c>
    </row>
    <row r="109" spans="2:31" x14ac:dyDescent="0.25">
      <c r="B109" s="4" t="str">
        <f t="shared" si="48"/>
        <v>Peak_D</v>
      </c>
      <c r="C109" s="10">
        <f t="shared" ref="C109:AE109" si="56">C83*(C31*1000/C57)</f>
        <v>2683440.237164367</v>
      </c>
      <c r="D109" s="10">
        <f t="shared" si="56"/>
        <v>2624846.8198428908</v>
      </c>
      <c r="E109" s="10">
        <f t="shared" si="56"/>
        <v>2585975.219303749</v>
      </c>
      <c r="F109" s="10">
        <f t="shared" si="56"/>
        <v>2543743.8053474384</v>
      </c>
      <c r="G109" s="10">
        <f t="shared" si="56"/>
        <v>2514045.0293504111</v>
      </c>
      <c r="H109" s="10">
        <f t="shared" si="56"/>
        <v>2487972.6710928027</v>
      </c>
      <c r="I109" s="10">
        <f t="shared" si="56"/>
        <v>2469493.1761344001</v>
      </c>
      <c r="J109" s="10">
        <f t="shared" si="56"/>
        <v>2444691.8333788007</v>
      </c>
      <c r="K109" s="10">
        <f t="shared" si="56"/>
        <v>2442337.5770554892</v>
      </c>
      <c r="L109" s="10">
        <f t="shared" si="56"/>
        <v>2434088.4072969076</v>
      </c>
      <c r="M109" s="10">
        <f t="shared" si="56"/>
        <v>2084574.9481232634</v>
      </c>
      <c r="N109" s="10">
        <f t="shared" si="56"/>
        <v>1864164.737696891</v>
      </c>
      <c r="O109" s="10">
        <f t="shared" si="56"/>
        <v>2023784.4758105497</v>
      </c>
      <c r="P109" s="10">
        <f t="shared" si="56"/>
        <v>2084813.6323924209</v>
      </c>
      <c r="Q109" s="10">
        <f t="shared" si="56"/>
        <v>2103662.7090215706</v>
      </c>
      <c r="R109" s="10">
        <f t="shared" si="56"/>
        <v>2119011.3269026186</v>
      </c>
      <c r="S109" s="10">
        <f t="shared" si="56"/>
        <v>2104764.0925292666</v>
      </c>
      <c r="T109" s="10">
        <f t="shared" si="56"/>
        <v>2090191.3655194964</v>
      </c>
      <c r="U109" s="10">
        <f t="shared" si="56"/>
        <v>2106761.1128270086</v>
      </c>
      <c r="V109" s="10">
        <f t="shared" si="56"/>
        <v>2264605.2563173389</v>
      </c>
      <c r="W109" s="10">
        <f t="shared" si="56"/>
        <v>2297729.7560706921</v>
      </c>
      <c r="X109" s="10">
        <f t="shared" si="56"/>
        <v>2326999.090926108</v>
      </c>
      <c r="Y109" s="10">
        <f t="shared" si="56"/>
        <v>2312292.072210019</v>
      </c>
      <c r="Z109" s="10">
        <f t="shared" si="56"/>
        <v>2305470.5666091028</v>
      </c>
      <c r="AA109" s="10">
        <f t="shared" si="56"/>
        <v>2307701.2388329813</v>
      </c>
      <c r="AB109" s="10">
        <f t="shared" si="56"/>
        <v>2307701.2388329883</v>
      </c>
      <c r="AC109" s="10">
        <f t="shared" si="56"/>
        <v>2313242.2096159821</v>
      </c>
      <c r="AD109" s="10">
        <f t="shared" si="56"/>
        <v>2307701.2388329883</v>
      </c>
      <c r="AE109" s="10">
        <f t="shared" si="56"/>
        <v>2307701.238832992</v>
      </c>
    </row>
    <row r="110" spans="2:31" x14ac:dyDescent="0.25">
      <c r="B110" s="4" t="str">
        <f t="shared" si="48"/>
        <v>Other_D</v>
      </c>
      <c r="C110" s="10">
        <f t="shared" ref="C110:AE110" si="57">C84*(C32*1000/C58)</f>
        <v>9288897.730923675</v>
      </c>
      <c r="D110" s="10">
        <f t="shared" si="57"/>
        <v>8913731.3574059028</v>
      </c>
      <c r="E110" s="10">
        <f t="shared" si="57"/>
        <v>7909123.3145211386</v>
      </c>
      <c r="F110" s="10">
        <f t="shared" si="57"/>
        <v>7618760.3872947134</v>
      </c>
      <c r="G110" s="10">
        <f t="shared" si="57"/>
        <v>7380403.2369751753</v>
      </c>
      <c r="H110" s="10">
        <f t="shared" si="57"/>
        <v>7139158.7318543615</v>
      </c>
      <c r="I110" s="10">
        <f t="shared" si="57"/>
        <v>6949170.2549978867</v>
      </c>
      <c r="J110" s="10">
        <f t="shared" si="57"/>
        <v>6749264.115317855</v>
      </c>
      <c r="K110" s="10">
        <f t="shared" si="57"/>
        <v>6781959.0292862607</v>
      </c>
      <c r="L110" s="10">
        <f t="shared" si="57"/>
        <v>6737966.1010400178</v>
      </c>
      <c r="M110" s="10">
        <f t="shared" si="57"/>
        <v>6533554.9286532179</v>
      </c>
      <c r="N110" s="10">
        <f t="shared" si="57"/>
        <v>6231578.7064804193</v>
      </c>
      <c r="O110" s="10">
        <f t="shared" si="57"/>
        <v>6317722.3188617546</v>
      </c>
      <c r="P110" s="10">
        <f t="shared" si="57"/>
        <v>6272916.4970085723</v>
      </c>
      <c r="Q110" s="10">
        <f t="shared" si="57"/>
        <v>6366023.4841128122</v>
      </c>
      <c r="R110" s="10">
        <f t="shared" si="57"/>
        <v>6415727.7776900232</v>
      </c>
      <c r="S110" s="10">
        <f t="shared" si="57"/>
        <v>6476360.7492979942</v>
      </c>
      <c r="T110" s="10">
        <f t="shared" si="57"/>
        <v>5970744.2178408364</v>
      </c>
      <c r="U110" s="10">
        <f t="shared" si="57"/>
        <v>6004640.1027162531</v>
      </c>
      <c r="V110" s="10">
        <f t="shared" si="57"/>
        <v>5861327.8289101785</v>
      </c>
      <c r="W110" s="10">
        <f t="shared" si="57"/>
        <v>5783257.8023485187</v>
      </c>
      <c r="X110" s="10">
        <f t="shared" si="57"/>
        <v>5686263.2290546848</v>
      </c>
      <c r="Y110" s="10">
        <f t="shared" si="57"/>
        <v>5232311.6437485125</v>
      </c>
      <c r="Z110" s="10">
        <f t="shared" si="57"/>
        <v>5220038.3192270165</v>
      </c>
      <c r="AA110" s="10">
        <f t="shared" si="57"/>
        <v>5215855.0337503068</v>
      </c>
      <c r="AB110" s="10">
        <f t="shared" si="57"/>
        <v>5215855.0337503087</v>
      </c>
      <c r="AC110" s="10">
        <f t="shared" si="57"/>
        <v>5229543.4419774478</v>
      </c>
      <c r="AD110" s="10">
        <f t="shared" si="57"/>
        <v>5215855.033750305</v>
      </c>
      <c r="AE110" s="10">
        <f t="shared" si="57"/>
        <v>5215855.0337503022</v>
      </c>
    </row>
    <row r="111" spans="2:31" x14ac:dyDescent="0.25">
      <c r="B111" s="6" t="str">
        <f t="shared" si="48"/>
        <v>Total</v>
      </c>
      <c r="C111" s="11">
        <f t="shared" ref="C111:AE111" si="58">C85*(C33*1000/C59)</f>
        <v>866300.38521993812</v>
      </c>
      <c r="D111" s="11">
        <f t="shared" si="58"/>
        <v>876832.14609833551</v>
      </c>
      <c r="E111" s="11">
        <f t="shared" si="58"/>
        <v>856244.29574998957</v>
      </c>
      <c r="F111" s="11">
        <f t="shared" si="58"/>
        <v>823968.23564371176</v>
      </c>
      <c r="G111" s="11">
        <f t="shared" si="58"/>
        <v>866754.23646527797</v>
      </c>
      <c r="H111" s="11">
        <f t="shared" si="58"/>
        <v>1002324.5434359739</v>
      </c>
      <c r="I111" s="11">
        <f t="shared" si="58"/>
        <v>1008806.6969880502</v>
      </c>
      <c r="J111" s="11">
        <f t="shared" si="58"/>
        <v>1015163.5966173346</v>
      </c>
      <c r="K111" s="11">
        <f t="shared" si="58"/>
        <v>1018733.5585135166</v>
      </c>
      <c r="L111" s="11">
        <f t="shared" si="58"/>
        <v>1014799.6318042538</v>
      </c>
      <c r="M111" s="11">
        <f t="shared" si="58"/>
        <v>982255.77608197322</v>
      </c>
      <c r="N111" s="11">
        <f t="shared" si="58"/>
        <v>934067.73687966203</v>
      </c>
      <c r="O111" s="11">
        <f t="shared" si="58"/>
        <v>946588.67654004646</v>
      </c>
      <c r="P111" s="11">
        <f t="shared" si="58"/>
        <v>1051362.8091343537</v>
      </c>
      <c r="Q111" s="11">
        <f t="shared" si="58"/>
        <v>1120600.4004594216</v>
      </c>
      <c r="R111" s="11">
        <f t="shared" si="58"/>
        <v>1252351.4839951938</v>
      </c>
      <c r="S111" s="11">
        <f t="shared" si="58"/>
        <v>1308464.2196571026</v>
      </c>
      <c r="T111" s="11">
        <f t="shared" si="58"/>
        <v>1283153.4303333682</v>
      </c>
      <c r="U111" s="11">
        <f t="shared" si="58"/>
        <v>1411079.9036269239</v>
      </c>
      <c r="V111" s="11">
        <f t="shared" si="58"/>
        <v>1582443.1472943989</v>
      </c>
      <c r="W111" s="11">
        <f t="shared" si="58"/>
        <v>1787264.9754597195</v>
      </c>
      <c r="X111" s="11">
        <f t="shared" si="58"/>
        <v>1914581.708551357</v>
      </c>
      <c r="Y111" s="11">
        <f t="shared" si="58"/>
        <v>2147836.1420181636</v>
      </c>
      <c r="Z111" s="11">
        <f t="shared" si="58"/>
        <v>2160790.9165954203</v>
      </c>
      <c r="AA111" s="11">
        <f t="shared" si="58"/>
        <v>2186079.827167341</v>
      </c>
      <c r="AB111" s="11">
        <f t="shared" si="58"/>
        <v>2219391.1124935085</v>
      </c>
      <c r="AC111" s="11">
        <f t="shared" si="58"/>
        <v>2266604.7106265277</v>
      </c>
      <c r="AD111" s="11">
        <f t="shared" si="58"/>
        <v>2310785.6286541745</v>
      </c>
      <c r="AE111" s="11">
        <f t="shared" si="58"/>
        <v>2370343.6674901801</v>
      </c>
    </row>
    <row r="114" spans="2:33" x14ac:dyDescent="0.25">
      <c r="B114" s="1" t="s">
        <v>45</v>
      </c>
    </row>
    <row r="115" spans="2:33" x14ac:dyDescent="0.25">
      <c r="B115" s="2" t="str">
        <f t="shared" ref="B115:B124" si="59">B24</f>
        <v>Bundle</v>
      </c>
      <c r="C115" s="3">
        <f t="shared" ref="C115:AE115" si="60">C$24</f>
        <v>2022</v>
      </c>
      <c r="D115" s="3">
        <f t="shared" si="60"/>
        <v>2023</v>
      </c>
      <c r="E115" s="3">
        <f t="shared" si="60"/>
        <v>2024</v>
      </c>
      <c r="F115" s="3">
        <f t="shared" si="60"/>
        <v>2025</v>
      </c>
      <c r="G115" s="3">
        <f t="shared" si="60"/>
        <v>2026</v>
      </c>
      <c r="H115" s="3">
        <f t="shared" si="60"/>
        <v>2027</v>
      </c>
      <c r="I115" s="3">
        <f t="shared" si="60"/>
        <v>2028</v>
      </c>
      <c r="J115" s="3">
        <f t="shared" si="60"/>
        <v>2029</v>
      </c>
      <c r="K115" s="3">
        <f t="shared" si="60"/>
        <v>2030</v>
      </c>
      <c r="L115" s="3">
        <f t="shared" si="60"/>
        <v>2031</v>
      </c>
      <c r="M115" s="3">
        <f t="shared" si="60"/>
        <v>2032</v>
      </c>
      <c r="N115" s="3">
        <f t="shared" si="60"/>
        <v>2033</v>
      </c>
      <c r="O115" s="3">
        <f t="shared" si="60"/>
        <v>2034</v>
      </c>
      <c r="P115" s="3">
        <f t="shared" si="60"/>
        <v>2035</v>
      </c>
      <c r="Q115" s="3">
        <f t="shared" si="60"/>
        <v>2036</v>
      </c>
      <c r="R115" s="3">
        <f t="shared" si="60"/>
        <v>2037</v>
      </c>
      <c r="S115" s="3">
        <f t="shared" si="60"/>
        <v>2038</v>
      </c>
      <c r="T115" s="3">
        <f t="shared" si="60"/>
        <v>2039</v>
      </c>
      <c r="U115" s="3">
        <f t="shared" si="60"/>
        <v>2040</v>
      </c>
      <c r="V115" s="3">
        <f t="shared" si="60"/>
        <v>2041</v>
      </c>
      <c r="W115" s="3">
        <f t="shared" si="60"/>
        <v>2042</v>
      </c>
      <c r="X115" s="3">
        <f t="shared" si="60"/>
        <v>2043</v>
      </c>
      <c r="Y115" s="3">
        <f t="shared" si="60"/>
        <v>2044</v>
      </c>
      <c r="Z115" s="3">
        <f t="shared" si="60"/>
        <v>2045</v>
      </c>
      <c r="AA115" s="3">
        <f t="shared" si="60"/>
        <v>2046</v>
      </c>
      <c r="AB115" s="3">
        <f t="shared" si="60"/>
        <v>2047</v>
      </c>
      <c r="AC115" s="3">
        <f t="shared" si="60"/>
        <v>2048</v>
      </c>
      <c r="AD115" s="3">
        <f t="shared" si="60"/>
        <v>2049</v>
      </c>
      <c r="AE115" s="3">
        <f t="shared" si="60"/>
        <v>2050</v>
      </c>
    </row>
    <row r="116" spans="2:33" x14ac:dyDescent="0.25">
      <c r="B116" s="4" t="str">
        <f t="shared" si="59"/>
        <v>Peak_A</v>
      </c>
      <c r="C116" s="10">
        <f>C103*(1+$C$153)^(C$89-$C$89)</f>
        <v>196887.06843819725</v>
      </c>
      <c r="D116" s="10">
        <f t="shared" ref="D116:AE116" si="61">D103*(1+$C$153)^(D$89-$C$89)</f>
        <v>199730.15518405946</v>
      </c>
      <c r="E116" s="10">
        <f t="shared" si="61"/>
        <v>205352.10658499601</v>
      </c>
      <c r="F116" s="10">
        <f t="shared" si="61"/>
        <v>205849.41789249337</v>
      </c>
      <c r="G116" s="10">
        <f t="shared" si="61"/>
        <v>207931.29467883566</v>
      </c>
      <c r="H116" s="10">
        <f t="shared" si="61"/>
        <v>211346.65554237081</v>
      </c>
      <c r="I116" s="10">
        <f t="shared" si="61"/>
        <v>214288.0506883286</v>
      </c>
      <c r="J116" s="10">
        <f t="shared" si="61"/>
        <v>217785.3817930973</v>
      </c>
      <c r="K116" s="10">
        <f t="shared" si="61"/>
        <v>224201.60899853299</v>
      </c>
      <c r="L116" s="10">
        <f t="shared" si="61"/>
        <v>226624.92946363307</v>
      </c>
      <c r="M116" s="10">
        <f t="shared" si="61"/>
        <v>242348.4225794627</v>
      </c>
      <c r="N116" s="10">
        <f t="shared" si="61"/>
        <v>254432.94974725126</v>
      </c>
      <c r="O116" s="10">
        <f t="shared" si="61"/>
        <v>272272.06906210963</v>
      </c>
      <c r="P116" s="10">
        <f t="shared" si="61"/>
        <v>279003.18184534303</v>
      </c>
      <c r="Q116" s="10">
        <f t="shared" si="61"/>
        <v>297839.62327457959</v>
      </c>
      <c r="R116" s="10">
        <f t="shared" si="61"/>
        <v>299109.21091518382</v>
      </c>
      <c r="S116" s="10">
        <f t="shared" si="61"/>
        <v>302270.15204921254</v>
      </c>
      <c r="T116" s="10">
        <f t="shared" si="61"/>
        <v>322002.33828017203</v>
      </c>
      <c r="U116" s="10">
        <f t="shared" si="61"/>
        <v>327943.72898481844</v>
      </c>
      <c r="V116" s="10">
        <f t="shared" si="61"/>
        <v>346987.24049186916</v>
      </c>
      <c r="W116" s="10">
        <f t="shared" si="61"/>
        <v>357206.43000299687</v>
      </c>
      <c r="X116" s="10">
        <f t="shared" si="61"/>
        <v>362935.66870057239</v>
      </c>
      <c r="Y116" s="10">
        <f t="shared" si="61"/>
        <v>372273.79422312841</v>
      </c>
      <c r="Z116" s="10">
        <f t="shared" si="61"/>
        <v>379178.8351140102</v>
      </c>
      <c r="AA116" s="10">
        <f t="shared" si="61"/>
        <v>387119.39647969656</v>
      </c>
      <c r="AB116" s="10">
        <f t="shared" si="61"/>
        <v>395248.90380576922</v>
      </c>
      <c r="AC116" s="10">
        <f t="shared" si="61"/>
        <v>404530.11668755475</v>
      </c>
      <c r="AD116" s="10">
        <f t="shared" si="61"/>
        <v>412023.66253219038</v>
      </c>
      <c r="AE116" s="10">
        <f t="shared" si="61"/>
        <v>420676.15944536601</v>
      </c>
    </row>
    <row r="117" spans="2:33" x14ac:dyDescent="0.25">
      <c r="B117" s="4" t="str">
        <f t="shared" si="59"/>
        <v>Other_A</v>
      </c>
      <c r="C117" s="10">
        <f t="shared" ref="C117:AE117" si="62">C104*(1+$C$153)^(C$89-$C$89)</f>
        <v>115202.01393376329</v>
      </c>
      <c r="D117" s="10">
        <f t="shared" si="62"/>
        <v>82907.184773781148</v>
      </c>
      <c r="E117" s="10">
        <f t="shared" si="62"/>
        <v>59200.557305023845</v>
      </c>
      <c r="F117" s="10">
        <f t="shared" si="62"/>
        <v>61036.774673926157</v>
      </c>
      <c r="G117" s="10">
        <f t="shared" si="62"/>
        <v>80709.941377364652</v>
      </c>
      <c r="H117" s="10">
        <f t="shared" si="62"/>
        <v>292324.53735271859</v>
      </c>
      <c r="I117" s="10">
        <f t="shared" si="62"/>
        <v>313799.97325327864</v>
      </c>
      <c r="J117" s="10">
        <f t="shared" si="62"/>
        <v>320167.2524432104</v>
      </c>
      <c r="K117" s="10">
        <f t="shared" si="62"/>
        <v>317510.62976392923</v>
      </c>
      <c r="L117" s="10">
        <f t="shared" si="62"/>
        <v>327509.46346318972</v>
      </c>
      <c r="M117" s="10">
        <f t="shared" si="62"/>
        <v>333006.8033004133</v>
      </c>
      <c r="N117" s="10">
        <f t="shared" si="62"/>
        <v>332902.57353756932</v>
      </c>
      <c r="O117" s="10">
        <f t="shared" si="62"/>
        <v>336867.44110618386</v>
      </c>
      <c r="P117" s="10">
        <f t="shared" si="62"/>
        <v>344142.54160642048</v>
      </c>
      <c r="Q117" s="10">
        <f t="shared" si="62"/>
        <v>348672.64532246016</v>
      </c>
      <c r="R117" s="10">
        <f t="shared" si="62"/>
        <v>368336.94891378516</v>
      </c>
      <c r="S117" s="10">
        <f t="shared" si="62"/>
        <v>374321.17850292247</v>
      </c>
      <c r="T117" s="10">
        <f t="shared" si="62"/>
        <v>376894.22854995739</v>
      </c>
      <c r="U117" s="10">
        <f t="shared" si="62"/>
        <v>384209.41693240136</v>
      </c>
      <c r="V117" s="10">
        <f t="shared" si="62"/>
        <v>372188.0811629711</v>
      </c>
      <c r="W117" s="10">
        <f t="shared" si="62"/>
        <v>374660.38165471173</v>
      </c>
      <c r="X117" s="10">
        <f t="shared" si="62"/>
        <v>382764.58096110052</v>
      </c>
      <c r="Y117" s="10">
        <f t="shared" si="62"/>
        <v>335216.25825559598</v>
      </c>
      <c r="Z117" s="10">
        <f t="shared" si="62"/>
        <v>341284.00006787636</v>
      </c>
      <c r="AA117" s="10">
        <f t="shared" si="62"/>
        <v>348152.75677707687</v>
      </c>
      <c r="AB117" s="10">
        <f t="shared" si="62"/>
        <v>355463.96466939466</v>
      </c>
      <c r="AC117" s="10">
        <f t="shared" si="62"/>
        <v>363929.72057208081</v>
      </c>
      <c r="AD117" s="10">
        <f t="shared" si="62"/>
        <v>370550.21079392906</v>
      </c>
      <c r="AE117" s="10">
        <f t="shared" si="62"/>
        <v>378331.76522060164</v>
      </c>
    </row>
    <row r="118" spans="2:33" x14ac:dyDescent="0.25">
      <c r="B118" s="4" t="str">
        <f t="shared" si="59"/>
        <v>Peak_B</v>
      </c>
      <c r="C118" s="10">
        <f t="shared" ref="C118:AE118" si="63">C105*(1+$C$153)^(C$89-$C$89)</f>
        <v>134343.4054325319</v>
      </c>
      <c r="D118" s="10">
        <f t="shared" si="63"/>
        <v>135620.33164439673</v>
      </c>
      <c r="E118" s="10">
        <f t="shared" si="63"/>
        <v>149459.80644289657</v>
      </c>
      <c r="F118" s="10">
        <f t="shared" si="63"/>
        <v>41705.988811039228</v>
      </c>
      <c r="G118" s="10">
        <f t="shared" si="63"/>
        <v>43931.411695009243</v>
      </c>
      <c r="H118" s="10">
        <f t="shared" si="63"/>
        <v>50635.19139688772</v>
      </c>
      <c r="I118" s="10">
        <f t="shared" si="63"/>
        <v>53932.356954396622</v>
      </c>
      <c r="J118" s="10">
        <f t="shared" si="63"/>
        <v>57683.371499072244</v>
      </c>
      <c r="K118" s="10">
        <f t="shared" si="63"/>
        <v>22359.07724193532</v>
      </c>
      <c r="L118" s="10">
        <f t="shared" si="63"/>
        <v>24306.487297393323</v>
      </c>
      <c r="M118" s="10">
        <f t="shared" si="63"/>
        <v>31083.296951612632</v>
      </c>
      <c r="N118" s="10">
        <f t="shared" si="63"/>
        <v>35753.85379065344</v>
      </c>
      <c r="O118" s="10">
        <f t="shared" si="63"/>
        <v>31023.584817084513</v>
      </c>
      <c r="P118" s="10">
        <f t="shared" si="63"/>
        <v>32100.413615780126</v>
      </c>
      <c r="Q118" s="10">
        <f t="shared" si="63"/>
        <v>34529.725798409483</v>
      </c>
      <c r="R118" s="10">
        <f t="shared" si="63"/>
        <v>35687.845299858694</v>
      </c>
      <c r="S118" s="10">
        <f t="shared" si="63"/>
        <v>29886.450503030268</v>
      </c>
      <c r="T118" s="10">
        <f t="shared" si="63"/>
        <v>33156.04996807468</v>
      </c>
      <c r="U118" s="10">
        <f t="shared" si="63"/>
        <v>28061.388738727004</v>
      </c>
      <c r="V118" s="10">
        <f t="shared" si="63"/>
        <v>6098.0495691259284</v>
      </c>
      <c r="W118" s="10">
        <f t="shared" si="63"/>
        <v>-17249.532408644165</v>
      </c>
      <c r="X118" s="10">
        <f t="shared" si="63"/>
        <v>-25471.612710683392</v>
      </c>
      <c r="Y118" s="10">
        <f t="shared" si="63"/>
        <v>-22457.847757639851</v>
      </c>
      <c r="Z118" s="10">
        <f t="shared" si="63"/>
        <v>-22866.989013405713</v>
      </c>
      <c r="AA118" s="10">
        <f t="shared" si="63"/>
        <v>-23352.185498498842</v>
      </c>
      <c r="AB118" s="10">
        <f t="shared" si="63"/>
        <v>-23842.581393967324</v>
      </c>
      <c r="AC118" s="10">
        <f t="shared" si="63"/>
        <v>-24407.919888234672</v>
      </c>
      <c r="AD118" s="10">
        <f t="shared" si="63"/>
        <v>-24854.484390908685</v>
      </c>
      <c r="AE118" s="10">
        <f t="shared" si="63"/>
        <v>-25376.428563117752</v>
      </c>
    </row>
    <row r="119" spans="2:33" x14ac:dyDescent="0.25">
      <c r="B119" s="4" t="str">
        <f t="shared" si="59"/>
        <v>Other_B</v>
      </c>
      <c r="C119" s="10">
        <f t="shared" ref="C119:AE119" si="64">C106*(1+$C$153)^(C$89-$C$89)</f>
        <v>88008.029438134428</v>
      </c>
      <c r="D119" s="10">
        <f t="shared" si="64"/>
        <v>93768.656889748352</v>
      </c>
      <c r="E119" s="10">
        <f t="shared" si="64"/>
        <v>108261.08675985775</v>
      </c>
      <c r="F119" s="10">
        <f t="shared" si="64"/>
        <v>71354.852688662082</v>
      </c>
      <c r="G119" s="10">
        <f t="shared" si="64"/>
        <v>86734.200104580246</v>
      </c>
      <c r="H119" s="10">
        <f t="shared" si="64"/>
        <v>99952.600945390819</v>
      </c>
      <c r="I119" s="10">
        <f t="shared" si="64"/>
        <v>89157.307287342133</v>
      </c>
      <c r="J119" s="10">
        <f t="shared" si="64"/>
        <v>100129.55628299915</v>
      </c>
      <c r="K119" s="10">
        <f t="shared" si="64"/>
        <v>101896.21326959382</v>
      </c>
      <c r="L119" s="10">
        <f t="shared" si="64"/>
        <v>110713.4047315369</v>
      </c>
      <c r="M119" s="10">
        <f t="shared" si="64"/>
        <v>114419.23048578165</v>
      </c>
      <c r="N119" s="10">
        <f t="shared" si="64"/>
        <v>105763.52431751259</v>
      </c>
      <c r="O119" s="10">
        <f t="shared" si="64"/>
        <v>119968.38451460264</v>
      </c>
      <c r="P119" s="10">
        <f t="shared" si="64"/>
        <v>127537.87165662588</v>
      </c>
      <c r="Q119" s="10">
        <f t="shared" si="64"/>
        <v>134780.72331395745</v>
      </c>
      <c r="R119" s="10">
        <f t="shared" si="64"/>
        <v>142847.50834199446</v>
      </c>
      <c r="S119" s="10">
        <f t="shared" si="64"/>
        <v>157209.3122557461</v>
      </c>
      <c r="T119" s="10">
        <f t="shared" si="64"/>
        <v>171595.29975870007</v>
      </c>
      <c r="U119" s="10">
        <f t="shared" si="64"/>
        <v>177439.49281221745</v>
      </c>
      <c r="V119" s="10">
        <f t="shared" si="64"/>
        <v>175875.41579643011</v>
      </c>
      <c r="W119" s="10">
        <f t="shared" si="64"/>
        <v>193838.5976344349</v>
      </c>
      <c r="X119" s="10">
        <f t="shared" si="64"/>
        <v>211078.11092203506</v>
      </c>
      <c r="Y119" s="10">
        <f t="shared" si="64"/>
        <v>106801.62116668424</v>
      </c>
      <c r="Z119" s="10">
        <f t="shared" si="64"/>
        <v>108711.72748643173</v>
      </c>
      <c r="AA119" s="10">
        <f t="shared" si="64"/>
        <v>111038.51382493041</v>
      </c>
      <c r="AB119" s="10">
        <f t="shared" si="64"/>
        <v>113370.32261525393</v>
      </c>
      <c r="AC119" s="10">
        <f t="shared" si="64"/>
        <v>116073.92852978248</v>
      </c>
      <c r="AD119" s="10">
        <f t="shared" si="64"/>
        <v>118181.87247736804</v>
      </c>
      <c r="AE119" s="10">
        <f t="shared" si="64"/>
        <v>120663.69179939259</v>
      </c>
    </row>
    <row r="120" spans="2:33" x14ac:dyDescent="0.25">
      <c r="B120" s="4" t="str">
        <f t="shared" si="59"/>
        <v>Peak_C</v>
      </c>
      <c r="C120" s="10">
        <f t="shared" ref="C120:AE120" si="65">C107*(1+$C$153)^(C$89-$C$89)</f>
        <v>864297.65200554824</v>
      </c>
      <c r="D120" s="10">
        <f t="shared" si="65"/>
        <v>878388.23011492752</v>
      </c>
      <c r="E120" s="10">
        <f t="shared" si="65"/>
        <v>897764.38321258756</v>
      </c>
      <c r="F120" s="10">
        <f t="shared" si="65"/>
        <v>912877.92660104891</v>
      </c>
      <c r="G120" s="10">
        <f t="shared" si="65"/>
        <v>931188.0644638096</v>
      </c>
      <c r="H120" s="10">
        <f t="shared" si="65"/>
        <v>949552.79951980547</v>
      </c>
      <c r="I120" s="10">
        <f t="shared" si="65"/>
        <v>971944.38739545888</v>
      </c>
      <c r="J120" s="10">
        <f t="shared" si="65"/>
        <v>989491.67581943574</v>
      </c>
      <c r="K120" s="10">
        <f t="shared" si="65"/>
        <v>1010284.0924935419</v>
      </c>
      <c r="L120" s="10">
        <f t="shared" si="65"/>
        <v>1032084.4715244662</v>
      </c>
      <c r="M120" s="10">
        <f t="shared" si="65"/>
        <v>1059650.7632075832</v>
      </c>
      <c r="N120" s="10">
        <f t="shared" si="65"/>
        <v>1079712.5149825905</v>
      </c>
      <c r="O120" s="10">
        <f t="shared" si="65"/>
        <v>1094739.5620428449</v>
      </c>
      <c r="P120" s="10">
        <f t="shared" si="65"/>
        <v>1108288.7528973336</v>
      </c>
      <c r="Q120" s="10">
        <f t="shared" si="65"/>
        <v>1134931.8678147709</v>
      </c>
      <c r="R120" s="10">
        <f t="shared" si="65"/>
        <v>1159706.0047385951</v>
      </c>
      <c r="S120" s="10">
        <f t="shared" si="65"/>
        <v>1187551.8232724797</v>
      </c>
      <c r="T120" s="10">
        <f t="shared" si="65"/>
        <v>1215157.9360143887</v>
      </c>
      <c r="U120" s="10">
        <f t="shared" si="65"/>
        <v>1192871.7231344196</v>
      </c>
      <c r="V120" s="10">
        <f t="shared" si="65"/>
        <v>1217109.4169100539</v>
      </c>
      <c r="W120" s="10">
        <f t="shared" si="65"/>
        <v>1246286.3329850428</v>
      </c>
      <c r="X120" s="10">
        <f t="shared" si="65"/>
        <v>1266253.1622596551</v>
      </c>
      <c r="Y120" s="10">
        <f t="shared" si="65"/>
        <v>1293058.5128869393</v>
      </c>
      <c r="Z120" s="10">
        <f t="shared" si="65"/>
        <v>1311826.5385188342</v>
      </c>
      <c r="AA120" s="10">
        <f t="shared" si="65"/>
        <v>1347921.9068894598</v>
      </c>
      <c r="AB120" s="10">
        <f t="shared" si="65"/>
        <v>1376228.2669341385</v>
      </c>
      <c r="AC120" s="10">
        <f t="shared" si="65"/>
        <v>1408897.1265773668</v>
      </c>
      <c r="AD120" s="10">
        <f t="shared" si="65"/>
        <v>1434636.7708110891</v>
      </c>
      <c r="AE120" s="10">
        <f t="shared" si="65"/>
        <v>1464764.1429981219</v>
      </c>
    </row>
    <row r="121" spans="2:33" x14ac:dyDescent="0.25">
      <c r="B121" s="4" t="str">
        <f t="shared" si="59"/>
        <v>Other_C</v>
      </c>
      <c r="C121" s="10">
        <f t="shared" ref="C121:AE121" si="66">C108*(1+$C$153)^(C$89-$C$89)</f>
        <v>1054370.3187714748</v>
      </c>
      <c r="D121" s="10">
        <f t="shared" si="66"/>
        <v>1060674.1508345744</v>
      </c>
      <c r="E121" s="10">
        <f t="shared" si="66"/>
        <v>1055895.1327052149</v>
      </c>
      <c r="F121" s="10">
        <f t="shared" si="66"/>
        <v>1066494.3762119855</v>
      </c>
      <c r="G121" s="10">
        <f t="shared" si="66"/>
        <v>1081063.6249648917</v>
      </c>
      <c r="H121" s="10">
        <f t="shared" si="66"/>
        <v>1096713.6072619776</v>
      </c>
      <c r="I121" s="10">
        <f t="shared" si="66"/>
        <v>1108435.1672189473</v>
      </c>
      <c r="J121" s="10">
        <f t="shared" si="66"/>
        <v>1116785.9691448011</v>
      </c>
      <c r="K121" s="10">
        <f t="shared" si="66"/>
        <v>1150577.9450723331</v>
      </c>
      <c r="L121" s="10">
        <f t="shared" si="66"/>
        <v>1177332.196928001</v>
      </c>
      <c r="M121" s="10">
        <f t="shared" si="66"/>
        <v>1209346.4930317085</v>
      </c>
      <c r="N121" s="10">
        <f t="shared" si="66"/>
        <v>1232899.4106159827</v>
      </c>
      <c r="O121" s="10">
        <f t="shared" si="66"/>
        <v>1256923.7294367403</v>
      </c>
      <c r="P121" s="10">
        <f t="shared" si="66"/>
        <v>1259096.1305039737</v>
      </c>
      <c r="Q121" s="10">
        <f t="shared" si="66"/>
        <v>1289460.7321244492</v>
      </c>
      <c r="R121" s="10">
        <f t="shared" si="66"/>
        <v>1323759.0727490585</v>
      </c>
      <c r="S121" s="10">
        <f t="shared" si="66"/>
        <v>1351760.0605257808</v>
      </c>
      <c r="T121" s="10">
        <f t="shared" si="66"/>
        <v>1350364.0964346386</v>
      </c>
      <c r="U121" s="10">
        <f t="shared" si="66"/>
        <v>1406460.6580495106</v>
      </c>
      <c r="V121" s="10">
        <f t="shared" si="66"/>
        <v>1439071.8792205437</v>
      </c>
      <c r="W121" s="10">
        <f t="shared" si="66"/>
        <v>1494776.512280958</v>
      </c>
      <c r="X121" s="10">
        <f t="shared" si="66"/>
        <v>1542310.0938160904</v>
      </c>
      <c r="Y121" s="10">
        <f t="shared" si="66"/>
        <v>1599909.9473530992</v>
      </c>
      <c r="Z121" s="10">
        <f t="shared" si="66"/>
        <v>1629922.6420268624</v>
      </c>
      <c r="AA121" s="10">
        <f t="shared" si="66"/>
        <v>1662869.2433386769</v>
      </c>
      <c r="AB121" s="10">
        <f t="shared" si="66"/>
        <v>1697789.4974487894</v>
      </c>
      <c r="AC121" s="10">
        <f t="shared" si="66"/>
        <v>1737932.9642566182</v>
      </c>
      <c r="AD121" s="10">
        <f t="shared" si="66"/>
        <v>1769845.381510013</v>
      </c>
      <c r="AE121" s="10">
        <f t="shared" si="66"/>
        <v>1807012.1345217235</v>
      </c>
    </row>
    <row r="122" spans="2:33" x14ac:dyDescent="0.25">
      <c r="B122" s="4" t="str">
        <f t="shared" si="59"/>
        <v>Peak_D</v>
      </c>
      <c r="C122" s="10">
        <f t="shared" ref="C122:AE122" si="67">C109*(1+$C$153)^(C$89-$C$89)</f>
        <v>2683440.237164367</v>
      </c>
      <c r="D122" s="10">
        <f t="shared" si="67"/>
        <v>2679968.6030595913</v>
      </c>
      <c r="E122" s="10">
        <f t="shared" si="67"/>
        <v>2695726.5935862185</v>
      </c>
      <c r="F122" s="10">
        <f t="shared" si="67"/>
        <v>2707388.5957501824</v>
      </c>
      <c r="G122" s="10">
        <f t="shared" si="67"/>
        <v>2731970.5941815642</v>
      </c>
      <c r="H122" s="10">
        <f t="shared" si="67"/>
        <v>2760414.6016643313</v>
      </c>
      <c r="I122" s="10">
        <f t="shared" si="67"/>
        <v>2797449.6779818372</v>
      </c>
      <c r="J122" s="10">
        <f t="shared" si="67"/>
        <v>2827511.0858995919</v>
      </c>
      <c r="K122" s="10">
        <f t="shared" si="67"/>
        <v>2884108.7234115801</v>
      </c>
      <c r="L122" s="10">
        <f t="shared" si="67"/>
        <v>2934729.1562664285</v>
      </c>
      <c r="M122" s="10">
        <f t="shared" si="67"/>
        <v>2566108.0264823344</v>
      </c>
      <c r="N122" s="10">
        <f t="shared" si="67"/>
        <v>2342973.9048261843</v>
      </c>
      <c r="O122" s="10">
        <f t="shared" si="67"/>
        <v>2597007.2689658273</v>
      </c>
      <c r="P122" s="10">
        <f t="shared" si="67"/>
        <v>2731504.2798028938</v>
      </c>
      <c r="Q122" s="10">
        <f t="shared" si="67"/>
        <v>2814080.3759872494</v>
      </c>
      <c r="R122" s="10">
        <f t="shared" si="67"/>
        <v>2894139.1590219466</v>
      </c>
      <c r="S122" s="10">
        <f t="shared" si="67"/>
        <v>2935048.6170254429</v>
      </c>
      <c r="T122" s="10">
        <f t="shared" si="67"/>
        <v>2975936.5326163466</v>
      </c>
      <c r="U122" s="10">
        <f t="shared" si="67"/>
        <v>3062518.0073646987</v>
      </c>
      <c r="V122" s="10">
        <f t="shared" si="67"/>
        <v>3361101.3682802762</v>
      </c>
      <c r="W122" s="10">
        <f t="shared" si="67"/>
        <v>3481879.9259781404</v>
      </c>
      <c r="X122" s="10">
        <f t="shared" si="67"/>
        <v>3600284.3069253657</v>
      </c>
      <c r="Y122" s="10">
        <f t="shared" si="67"/>
        <v>3652658.0434956807</v>
      </c>
      <c r="Z122" s="10">
        <f t="shared" si="67"/>
        <v>3718361.8455008348</v>
      </c>
      <c r="AA122" s="10">
        <f t="shared" si="67"/>
        <v>3800120.7203267431</v>
      </c>
      <c r="AB122" s="10">
        <f t="shared" si="67"/>
        <v>3879923.2554536154</v>
      </c>
      <c r="AC122" s="10">
        <f t="shared" si="67"/>
        <v>3970913.2783394279</v>
      </c>
      <c r="AD122" s="10">
        <f t="shared" si="67"/>
        <v>4044591.0783383222</v>
      </c>
      <c r="AE122" s="10">
        <f t="shared" si="67"/>
        <v>4129527.4909834326</v>
      </c>
    </row>
    <row r="123" spans="2:33" x14ac:dyDescent="0.25">
      <c r="B123" s="4" t="str">
        <f t="shared" si="59"/>
        <v>Other_D</v>
      </c>
      <c r="C123" s="10">
        <f t="shared" ref="C123:AE123" si="68">C110*(1+$C$153)^(C$89-$C$89)</f>
        <v>9288897.730923675</v>
      </c>
      <c r="D123" s="10">
        <f t="shared" si="68"/>
        <v>9100919.7159114257</v>
      </c>
      <c r="E123" s="10">
        <f t="shared" si="68"/>
        <v>8244794.4171127276</v>
      </c>
      <c r="F123" s="10">
        <f t="shared" si="68"/>
        <v>8108892.4690266158</v>
      </c>
      <c r="G123" s="10">
        <f t="shared" si="68"/>
        <v>8020160.4908518344</v>
      </c>
      <c r="H123" s="10">
        <f t="shared" si="68"/>
        <v>7920922.2175073912</v>
      </c>
      <c r="I123" s="10">
        <f t="shared" si="68"/>
        <v>7872042.0367854442</v>
      </c>
      <c r="J123" s="10">
        <f t="shared" si="68"/>
        <v>7806145.0720151216</v>
      </c>
      <c r="K123" s="10">
        <f t="shared" si="68"/>
        <v>8008682.9036001191</v>
      </c>
      <c r="L123" s="10">
        <f t="shared" si="68"/>
        <v>8123823.8970195884</v>
      </c>
      <c r="M123" s="10">
        <f t="shared" si="68"/>
        <v>8042794.4118653275</v>
      </c>
      <c r="N123" s="10">
        <f t="shared" si="68"/>
        <v>7832154.5300725074</v>
      </c>
      <c r="O123" s="10">
        <f t="shared" si="68"/>
        <v>8107172.9630796546</v>
      </c>
      <c r="P123" s="10">
        <f t="shared" si="68"/>
        <v>8218719.4059943166</v>
      </c>
      <c r="Q123" s="10">
        <f t="shared" si="68"/>
        <v>8515862.2068496961</v>
      </c>
      <c r="R123" s="10">
        <f t="shared" si="68"/>
        <v>8762581.2846307922</v>
      </c>
      <c r="S123" s="10">
        <f t="shared" si="68"/>
        <v>9031146.8767707646</v>
      </c>
      <c r="T123" s="10">
        <f t="shared" si="68"/>
        <v>8500922.9958062526</v>
      </c>
      <c r="U123" s="10">
        <f t="shared" si="68"/>
        <v>8728715.5294206962</v>
      </c>
      <c r="V123" s="10">
        <f t="shared" si="68"/>
        <v>8699316.1085062101</v>
      </c>
      <c r="W123" s="10">
        <f t="shared" si="68"/>
        <v>8763697.81761848</v>
      </c>
      <c r="X123" s="10">
        <f t="shared" si="68"/>
        <v>8797667.4973537475</v>
      </c>
      <c r="Y123" s="10">
        <f t="shared" si="68"/>
        <v>8265324.8875033269</v>
      </c>
      <c r="Z123" s="10">
        <f t="shared" si="68"/>
        <v>8419101.7657685187</v>
      </c>
      <c r="AA123" s="10">
        <f t="shared" si="68"/>
        <v>8589014.2339216415</v>
      </c>
      <c r="AB123" s="10">
        <f t="shared" si="68"/>
        <v>8769383.532833999</v>
      </c>
      <c r="AC123" s="10">
        <f t="shared" si="68"/>
        <v>8977038.118653588</v>
      </c>
      <c r="AD123" s="10">
        <f t="shared" si="68"/>
        <v>9141564.9393509999</v>
      </c>
      <c r="AE123" s="10">
        <f t="shared" si="68"/>
        <v>9333537.8030773625</v>
      </c>
    </row>
    <row r="124" spans="2:33" x14ac:dyDescent="0.25">
      <c r="B124" s="6" t="str">
        <f t="shared" si="59"/>
        <v>Total</v>
      </c>
      <c r="C124" s="11">
        <f t="shared" ref="C124:AE124" si="69">C111*(1+$C$153)^(C$89-$C$89)</f>
        <v>866300.38521993812</v>
      </c>
      <c r="D124" s="11">
        <f t="shared" si="69"/>
        <v>895245.62116640049</v>
      </c>
      <c r="E124" s="11">
        <f t="shared" si="69"/>
        <v>892584.15990591468</v>
      </c>
      <c r="F124" s="11">
        <f t="shared" si="69"/>
        <v>876975.97523485229</v>
      </c>
      <c r="G124" s="11">
        <f t="shared" si="69"/>
        <v>941887.3006492143</v>
      </c>
      <c r="H124" s="11">
        <f t="shared" si="69"/>
        <v>1112082.6757682632</v>
      </c>
      <c r="I124" s="11">
        <f t="shared" si="69"/>
        <v>1142779.4159984966</v>
      </c>
      <c r="J124" s="11">
        <f t="shared" si="69"/>
        <v>1174130.1231697835</v>
      </c>
      <c r="K124" s="11">
        <f t="shared" si="69"/>
        <v>1203002.5540053346</v>
      </c>
      <c r="L124" s="11">
        <f t="shared" si="69"/>
        <v>1223522.5550133877</v>
      </c>
      <c r="M124" s="11">
        <f t="shared" si="69"/>
        <v>1209155.1005790662</v>
      </c>
      <c r="N124" s="11">
        <f t="shared" si="69"/>
        <v>1173982.260576878</v>
      </c>
      <c r="O124" s="11">
        <f t="shared" si="69"/>
        <v>1214703.2962641269</v>
      </c>
      <c r="P124" s="11">
        <f t="shared" si="69"/>
        <v>1377486.2021985883</v>
      </c>
      <c r="Q124" s="11">
        <f t="shared" si="69"/>
        <v>1499032.8928362329</v>
      </c>
      <c r="R124" s="11">
        <f t="shared" si="69"/>
        <v>1710457.8086364821</v>
      </c>
      <c r="S124" s="11">
        <f t="shared" si="69"/>
        <v>1824625.4352034722</v>
      </c>
      <c r="T124" s="11">
        <f t="shared" si="69"/>
        <v>1826906.0112263851</v>
      </c>
      <c r="U124" s="11">
        <f t="shared" si="69"/>
        <v>2051232.8561490509</v>
      </c>
      <c r="V124" s="11">
        <f t="shared" si="69"/>
        <v>2348644.1236324827</v>
      </c>
      <c r="W124" s="11">
        <f t="shared" si="69"/>
        <v>2708343.7571435417</v>
      </c>
      <c r="X124" s="11">
        <f t="shared" si="69"/>
        <v>2962200.7617031289</v>
      </c>
      <c r="Y124" s="11">
        <f t="shared" si="69"/>
        <v>3392871.970864418</v>
      </c>
      <c r="Z124" s="11">
        <f t="shared" si="69"/>
        <v>3485016.2985123335</v>
      </c>
      <c r="AA124" s="11">
        <f t="shared" si="69"/>
        <v>3599845.2086059479</v>
      </c>
      <c r="AB124" s="11">
        <f t="shared" si="69"/>
        <v>3731448.0078301984</v>
      </c>
      <c r="AC124" s="11">
        <f t="shared" si="69"/>
        <v>3890855.3132738024</v>
      </c>
      <c r="AD124" s="11">
        <f t="shared" si="69"/>
        <v>4049996.9321563826</v>
      </c>
      <c r="AE124" s="11">
        <f t="shared" si="69"/>
        <v>4241623.2973594097</v>
      </c>
    </row>
    <row r="127" spans="2:33" x14ac:dyDescent="0.25">
      <c r="B127" s="1" t="s">
        <v>46</v>
      </c>
    </row>
    <row r="128" spans="2:33" x14ac:dyDescent="0.25">
      <c r="B128" s="2" t="str">
        <f t="shared" ref="B128:B137" si="70">B50</f>
        <v>Bundle</v>
      </c>
      <c r="C128" s="3">
        <f t="shared" ref="C128:AE128" si="71">C$24</f>
        <v>2022</v>
      </c>
      <c r="D128" s="3">
        <f t="shared" si="71"/>
        <v>2023</v>
      </c>
      <c r="E128" s="3">
        <f t="shared" si="71"/>
        <v>2024</v>
      </c>
      <c r="F128" s="3">
        <f t="shared" si="71"/>
        <v>2025</v>
      </c>
      <c r="G128" s="3">
        <f t="shared" si="71"/>
        <v>2026</v>
      </c>
      <c r="H128" s="3">
        <f t="shared" si="71"/>
        <v>2027</v>
      </c>
      <c r="I128" s="3">
        <f t="shared" si="71"/>
        <v>2028</v>
      </c>
      <c r="J128" s="3">
        <f t="shared" si="71"/>
        <v>2029</v>
      </c>
      <c r="K128" s="3">
        <f t="shared" si="71"/>
        <v>2030</v>
      </c>
      <c r="L128" s="3">
        <f t="shared" si="71"/>
        <v>2031</v>
      </c>
      <c r="M128" s="3">
        <f t="shared" si="71"/>
        <v>2032</v>
      </c>
      <c r="N128" s="3">
        <f t="shared" si="71"/>
        <v>2033</v>
      </c>
      <c r="O128" s="3">
        <f t="shared" si="71"/>
        <v>2034</v>
      </c>
      <c r="P128" s="3">
        <f t="shared" si="71"/>
        <v>2035</v>
      </c>
      <c r="Q128" s="3">
        <f t="shared" si="71"/>
        <v>2036</v>
      </c>
      <c r="R128" s="3">
        <f t="shared" si="71"/>
        <v>2037</v>
      </c>
      <c r="S128" s="3">
        <f t="shared" si="71"/>
        <v>2038</v>
      </c>
      <c r="T128" s="3">
        <f t="shared" si="71"/>
        <v>2039</v>
      </c>
      <c r="U128" s="3">
        <f t="shared" si="71"/>
        <v>2040</v>
      </c>
      <c r="V128" s="3">
        <f t="shared" si="71"/>
        <v>2041</v>
      </c>
      <c r="W128" s="3">
        <f t="shared" si="71"/>
        <v>2042</v>
      </c>
      <c r="X128" s="3">
        <f t="shared" si="71"/>
        <v>2043</v>
      </c>
      <c r="Y128" s="3">
        <f t="shared" si="71"/>
        <v>2044</v>
      </c>
      <c r="Z128" s="3">
        <f t="shared" si="71"/>
        <v>2045</v>
      </c>
      <c r="AA128" s="3">
        <f t="shared" si="71"/>
        <v>2046</v>
      </c>
      <c r="AB128" s="3">
        <f t="shared" si="71"/>
        <v>2047</v>
      </c>
      <c r="AC128" s="3">
        <f t="shared" si="71"/>
        <v>2048</v>
      </c>
      <c r="AD128" s="3">
        <f t="shared" si="71"/>
        <v>2049</v>
      </c>
      <c r="AE128" s="3">
        <f t="shared" si="71"/>
        <v>2050</v>
      </c>
      <c r="AG128" s="3" t="s">
        <v>48</v>
      </c>
    </row>
    <row r="129" spans="2:33" x14ac:dyDescent="0.25">
      <c r="B129" s="4" t="str">
        <f t="shared" si="70"/>
        <v>Peak_A</v>
      </c>
      <c r="C129" s="10">
        <f>SUMPRODUCT($C103:C103,$C51:C51)/C64</f>
        <v>196887.06843819725</v>
      </c>
      <c r="D129" s="10">
        <f>SUMPRODUCT($C103:D103,$C51:D51)/D64</f>
        <v>196218.17275834261</v>
      </c>
      <c r="E129" s="10">
        <f>SUMPRODUCT($C103:E103,$C51:E51)/E64</f>
        <v>196507.13830190487</v>
      </c>
      <c r="F129" s="10">
        <f>SUMPRODUCT($C103:F103,$C51:F51)/F64</f>
        <v>195592.22654685026</v>
      </c>
      <c r="G129" s="10">
        <f>SUMPRODUCT($C103:G103,$C51:G51)/G64</f>
        <v>194548.89665913375</v>
      </c>
      <c r="H129" s="10">
        <f>SUMPRODUCT($C103:H103,$C51:H51)/H64</f>
        <v>193690.53629211691</v>
      </c>
      <c r="I129" s="10">
        <f>SUMPRODUCT($C103:I103,$C51:I51)/I64</f>
        <v>192839.72962770614</v>
      </c>
      <c r="J129" s="10">
        <f>SUMPRODUCT($C103:J103,$C51:J51)/J64</f>
        <v>192101.32278720278</v>
      </c>
      <c r="K129" s="10">
        <f>SUMPRODUCT($C103:K103,$C51:K51)/K64</f>
        <v>191790.84336854535</v>
      </c>
      <c r="L129" s="10">
        <f>SUMPRODUCT($C103:L103,$C51:L51)/L64</f>
        <v>191308.40297221456</v>
      </c>
      <c r="M129" s="10">
        <f>SUMPRODUCT($C103:M103,$C51:M51)/M64</f>
        <v>191904.8421641349</v>
      </c>
      <c r="N129" s="10">
        <f>SUMPRODUCT($C103:N103,$C51:N51)/N64</f>
        <v>192908.51214355073</v>
      </c>
      <c r="O129" s="10">
        <f>SUMPRODUCT($C103:O103,$C51:O51)/O64</f>
        <v>194426.74396457378</v>
      </c>
      <c r="P129" s="10">
        <f>SUMPRODUCT($C103:P103,$C51:P51)/P64</f>
        <v>195641.88481592192</v>
      </c>
      <c r="Q129" s="10">
        <f>SUMPRODUCT($C103:Q103,$C51:Q51)/Q64</f>
        <v>197255.7520902449</v>
      </c>
      <c r="R129" s="10">
        <f>SUMPRODUCT($C103:R103,$C51:R51)/R64</f>
        <v>198435.48193813182</v>
      </c>
      <c r="S129" s="10">
        <f>SUMPRODUCT($C103:S103,$C51:S51)/S64</f>
        <v>199364.71672335587</v>
      </c>
      <c r="T129" s="10">
        <f>SUMPRODUCT($C103:T103,$C51:T51)/T64</f>
        <v>200807.30600922342</v>
      </c>
      <c r="U129" s="10">
        <f>SUMPRODUCT($C103:U103,$C51:U51)/U64</f>
        <v>201911.55082475554</v>
      </c>
      <c r="V129" s="10">
        <f>SUMPRODUCT($C103:V103,$C51:V51)/V64</f>
        <v>203027.44761187353</v>
      </c>
      <c r="W129" s="10">
        <f>SUMPRODUCT($C103:W103,$C51:W51)/W64</f>
        <v>203984.09305170865</v>
      </c>
      <c r="X129" s="10">
        <f>SUMPRODUCT($C103:X103,$C51:X51)/X64</f>
        <v>204778.28551297574</v>
      </c>
      <c r="Y129" s="10">
        <f>SUMPRODUCT($C103:Y103,$C51:Y51)/Y64</f>
        <v>205455.27557251405</v>
      </c>
      <c r="Z129" s="10">
        <f>SUMPRODUCT($C103:Z103,$C51:Z51)/Z64</f>
        <v>206087.66782411508</v>
      </c>
      <c r="AA129" s="10">
        <f>SUMPRODUCT($C103:AA103,$C51:AA51)/AA64</f>
        <v>206686.99182450119</v>
      </c>
      <c r="AB129" s="10">
        <f>SUMPRODUCT($C103:AB103,$C51:AB51)/AB64</f>
        <v>207254.35184699431</v>
      </c>
      <c r="AC129" s="10">
        <f>SUMPRODUCT($C103:AC103,$C51:AC51)/AC64</f>
        <v>207800.28077092639</v>
      </c>
      <c r="AD129" s="10">
        <f>SUMPRODUCT($C103:AD103,$C51:AD51)/AD64</f>
        <v>208306.02637403531</v>
      </c>
      <c r="AE129" s="10">
        <f>SUMPRODUCT($C103:AE103,$C51:AE51)/AE64</f>
        <v>208782.26846846557</v>
      </c>
      <c r="AG129" s="10">
        <f t="shared" ref="AG129:AG137" si="72">SUMPRODUCT(C77:AE77,C25:AE25)/AE64*1000</f>
        <v>208782.26846846551</v>
      </c>
    </row>
    <row r="130" spans="2:33" x14ac:dyDescent="0.25">
      <c r="B130" s="4" t="str">
        <f t="shared" si="70"/>
        <v>Other_A</v>
      </c>
      <c r="C130" s="10">
        <f>SUMPRODUCT($C104:C104,$C52:C52)/C65</f>
        <v>115202.0139337633</v>
      </c>
      <c r="D130" s="10">
        <f>SUMPRODUCT($C104:D104,$C52:D52)/D65</f>
        <v>97304.243734699194</v>
      </c>
      <c r="E130" s="10">
        <f>SUMPRODUCT($C104:E104,$C52:E52)/E65</f>
        <v>82366.887801783232</v>
      </c>
      <c r="F130" s="10">
        <f>SUMPRODUCT($C104:F104,$C52:F52)/F65</f>
        <v>75228.75947139741</v>
      </c>
      <c r="G130" s="10">
        <f>SUMPRODUCT($C104:G104,$C52:G52)/G65</f>
        <v>75011.352979875388</v>
      </c>
      <c r="H130" s="10">
        <f>SUMPRODUCT($C104:H104,$C52:H52)/H65</f>
        <v>106756.66276429906</v>
      </c>
      <c r="I130" s="10">
        <f>SUMPRODUCT($C104:I104,$C52:I52)/I65</f>
        <v>132037.3959235276</v>
      </c>
      <c r="J130" s="10">
        <f>SUMPRODUCT($C104:J104,$C52:J52)/J65</f>
        <v>151872.31462763119</v>
      </c>
      <c r="K130" s="10">
        <f>SUMPRODUCT($C104:K104,$C52:K52)/K65</f>
        <v>166264.26852325574</v>
      </c>
      <c r="L130" s="10">
        <f>SUMPRODUCT($C104:L104,$C52:L52)/L65</f>
        <v>178018.09773652788</v>
      </c>
      <c r="M130" s="10">
        <f>SUMPRODUCT($C104:M104,$C52:M52)/M65</f>
        <v>187077.3513488881</v>
      </c>
      <c r="N130" s="10">
        <f>SUMPRODUCT($C104:N104,$C52:N52)/N65</f>
        <v>193968.86328525524</v>
      </c>
      <c r="O130" s="10">
        <f>SUMPRODUCT($C104:O104,$C52:O52)/O65</f>
        <v>198722.87567890645</v>
      </c>
      <c r="P130" s="10">
        <f>SUMPRODUCT($C104:P104,$C52:P52)/P65</f>
        <v>202453.14832573419</v>
      </c>
      <c r="Q130" s="10">
        <f>SUMPRODUCT($C104:Q104,$C52:Q52)/Q65</f>
        <v>205546.84235077965</v>
      </c>
      <c r="R130" s="10">
        <f>SUMPRODUCT($C104:R104,$C52:R52)/R65</f>
        <v>208270.69357096887</v>
      </c>
      <c r="S130" s="10">
        <f>SUMPRODUCT($C104:S104,$C52:S52)/S65</f>
        <v>210635.49857877402</v>
      </c>
      <c r="T130" s="10">
        <f>SUMPRODUCT($C104:T104,$C52:T52)/T65</f>
        <v>212688.68167998904</v>
      </c>
      <c r="U130" s="10">
        <f>SUMPRODUCT($C104:U104,$C52:U52)/U65</f>
        <v>214561.05518541698</v>
      </c>
      <c r="V130" s="10">
        <f>SUMPRODUCT($C104:V104,$C52:V52)/V65</f>
        <v>215754.34206782869</v>
      </c>
      <c r="W130" s="10">
        <f>SUMPRODUCT($C104:W104,$C52:W52)/W65</f>
        <v>216663.24095521949</v>
      </c>
      <c r="X130" s="10">
        <f>SUMPRODUCT($C104:X104,$C52:X52)/X65</f>
        <v>217496.07441739787</v>
      </c>
      <c r="Y130" s="10">
        <f>SUMPRODUCT($C104:Y104,$C52:Y52)/Y65</f>
        <v>217372.43046952231</v>
      </c>
      <c r="Z130" s="10">
        <f>SUMPRODUCT($C104:Z104,$C52:Z52)/Z65</f>
        <v>217241.02275146826</v>
      </c>
      <c r="AA130" s="10">
        <f>SUMPRODUCT($C104:AA104,$C52:AA52)/AA65</f>
        <v>217112.42117004513</v>
      </c>
      <c r="AB130" s="10">
        <f>SUMPRODUCT($C104:AB104,$C52:AB52)/AB65</f>
        <v>216990.60303757543</v>
      </c>
      <c r="AC130" s="10">
        <f>SUMPRODUCT($C104:AC104,$C52:AC52)/AC65</f>
        <v>216887.68030585712</v>
      </c>
      <c r="AD130" s="10">
        <f>SUMPRODUCT($C104:AD104,$C52:AD52)/AD65</f>
        <v>216778.46513267292</v>
      </c>
      <c r="AE130" s="10">
        <f>SUMPRODUCT($C104:AE104,$C52:AE52)/AE65</f>
        <v>216675.35244962081</v>
      </c>
      <c r="AG130" s="10">
        <f t="shared" si="72"/>
        <v>216675.35244962093</v>
      </c>
    </row>
    <row r="131" spans="2:33" x14ac:dyDescent="0.25">
      <c r="B131" s="4" t="str">
        <f t="shared" si="70"/>
        <v>Peak_B</v>
      </c>
      <c r="C131" s="10">
        <f>SUMPRODUCT($C105:C105,$C53:C53)/C66</f>
        <v>134343.4054325319</v>
      </c>
      <c r="D131" s="10">
        <f>SUMPRODUCT($C105:D105,$C53:D53)/D66</f>
        <v>133608.85918348806</v>
      </c>
      <c r="E131" s="10">
        <f>SUMPRODUCT($C105:E105,$C53:E53)/E66</f>
        <v>136917.81063895646</v>
      </c>
      <c r="F131" s="10">
        <f>SUMPRODUCT($C105:F105,$C53:F53)/F66</f>
        <v>112815.40161737174</v>
      </c>
      <c r="G131" s="10">
        <f>SUMPRODUCT($C105:G105,$C53:G53)/G66</f>
        <v>101136.11915654225</v>
      </c>
      <c r="H131" s="10">
        <f>SUMPRODUCT($C105:H105,$C53:H53)/H66</f>
        <v>94539.928210052385</v>
      </c>
      <c r="I131" s="10">
        <f>SUMPRODUCT($C105:I105,$C53:I53)/I66</f>
        <v>89829.229616093638</v>
      </c>
      <c r="J131" s="10">
        <f>SUMPRODUCT($C105:J105,$C53:J53)/J66</f>
        <v>86315.974574725406</v>
      </c>
      <c r="K131" s="10">
        <f>SUMPRODUCT($C105:K105,$C53:K53)/K66</f>
        <v>81274.178710216525</v>
      </c>
      <c r="L131" s="10">
        <f>SUMPRODUCT($C105:L105,$C53:L53)/L66</f>
        <v>77166.601182157625</v>
      </c>
      <c r="M131" s="10">
        <f>SUMPRODUCT($C105:M105,$C53:M53)/M66</f>
        <v>74065.430376496297</v>
      </c>
      <c r="N131" s="10">
        <f>SUMPRODUCT($C105:N105,$C53:N53)/N66</f>
        <v>71513.692983204353</v>
      </c>
      <c r="O131" s="10">
        <f>SUMPRODUCT($C105:O105,$C53:O53)/O66</f>
        <v>69173.630843672276</v>
      </c>
      <c r="P131" s="10">
        <f>SUMPRODUCT($C105:P105,$C53:P53)/P66</f>
        <v>67183.701476254675</v>
      </c>
      <c r="Q131" s="10">
        <f>SUMPRODUCT($C105:Q105,$C53:Q53)/Q66</f>
        <v>65424.350685686724</v>
      </c>
      <c r="R131" s="10">
        <f>SUMPRODUCT($C105:R105,$C53:R53)/R66</f>
        <v>63868.395770598247</v>
      </c>
      <c r="S131" s="10">
        <f>SUMPRODUCT($C105:S105,$C53:S53)/S66</f>
        <v>62412.010954341888</v>
      </c>
      <c r="T131" s="10">
        <f>SUMPRODUCT($C105:T105,$C53:T53)/T66</f>
        <v>61055.445261543631</v>
      </c>
      <c r="U131" s="10">
        <f>SUMPRODUCT($C105:U105,$C53:U53)/U66</f>
        <v>60016.988423450392</v>
      </c>
      <c r="V131" s="10">
        <f>SUMPRODUCT($C105:V105,$C53:V53)/V66</f>
        <v>59160.65071056594</v>
      </c>
      <c r="W131" s="10">
        <f>SUMPRODUCT($C105:W105,$C53:W53)/W66</f>
        <v>58233.284589475712</v>
      </c>
      <c r="X131" s="10">
        <f>SUMPRODUCT($C105:X105,$C53:X53)/X66</f>
        <v>57125.656472139657</v>
      </c>
      <c r="Y131" s="10">
        <f>SUMPRODUCT($C105:Y105,$C53:Y53)/Y66</f>
        <v>56222.169025185838</v>
      </c>
      <c r="Z131" s="10">
        <f>SUMPRODUCT($C105:Z105,$C53:Z53)/Z66</f>
        <v>55341.886403826305</v>
      </c>
      <c r="AA131" s="10">
        <f>SUMPRODUCT($C105:AA105,$C53:AA53)/AA66</f>
        <v>54487.582873563035</v>
      </c>
      <c r="AB131" s="10">
        <f>SUMPRODUCT($C105:AB105,$C53:AB53)/AB66</f>
        <v>53660.048298052359</v>
      </c>
      <c r="AC131" s="10">
        <f>SUMPRODUCT($C105:AC105,$C53:AC53)/AC66</f>
        <v>52861.572637145</v>
      </c>
      <c r="AD131" s="10">
        <f>SUMPRODUCT($C105:AD105,$C53:AD53)/AD66</f>
        <v>52089.351072398444</v>
      </c>
      <c r="AE131" s="10">
        <f>SUMPRODUCT($C105:AE105,$C53:AE53)/AE66</f>
        <v>51345.535666503456</v>
      </c>
      <c r="AG131" s="10">
        <f t="shared" si="72"/>
        <v>51345.535666503441</v>
      </c>
    </row>
    <row r="132" spans="2:33" x14ac:dyDescent="0.25">
      <c r="B132" s="4" t="str">
        <f t="shared" si="70"/>
        <v>Other_B</v>
      </c>
      <c r="C132" s="10">
        <f>SUMPRODUCT($C106:C106,$C54:C54)/C67</f>
        <v>88008.029438134428</v>
      </c>
      <c r="D132" s="10">
        <f>SUMPRODUCT($C106:D106,$C54:D54)/D67</f>
        <v>89699.036575196194</v>
      </c>
      <c r="E132" s="10">
        <f>SUMPRODUCT($C106:E106,$C54:E54)/E67</f>
        <v>94169.634883477192</v>
      </c>
      <c r="F132" s="10">
        <f>SUMPRODUCT($C106:F106,$C54:F54)/F67</f>
        <v>87468.574264825264</v>
      </c>
      <c r="G132" s="10">
        <f>SUMPRODUCT($C106:G106,$C54:G54)/G67</f>
        <v>86284.077534919823</v>
      </c>
      <c r="H132" s="10">
        <f>SUMPRODUCT($C106:H106,$C54:H54)/H67</f>
        <v>86724.878717371656</v>
      </c>
      <c r="I132" s="10">
        <f>SUMPRODUCT($C106:I106,$C54:I54)/I67</f>
        <v>85916.768871150023</v>
      </c>
      <c r="J132" s="10">
        <f>SUMPRODUCT($C106:J106,$C54:J54)/J67</f>
        <v>85981.26369780708</v>
      </c>
      <c r="K132" s="10">
        <f>SUMPRODUCT($C106:K106,$C54:K54)/K67</f>
        <v>86009.815624757219</v>
      </c>
      <c r="L132" s="10">
        <f>SUMPRODUCT($C106:L106,$C54:L54)/L67</f>
        <v>86535.107717412175</v>
      </c>
      <c r="M132" s="10">
        <f>SUMPRODUCT($C106:M106,$C54:M54)/M67</f>
        <v>87057.726346893047</v>
      </c>
      <c r="N132" s="10">
        <f>SUMPRODUCT($C106:N106,$C54:N54)/N67</f>
        <v>86837.254933427961</v>
      </c>
      <c r="O132" s="10">
        <f>SUMPRODUCT($C106:O106,$C54:O54)/O67</f>
        <v>87304.907054789001</v>
      </c>
      <c r="P132" s="10">
        <f>SUMPRODUCT($C106:P106,$C54:P54)/P67</f>
        <v>87967.890370420777</v>
      </c>
      <c r="Q132" s="10">
        <f>SUMPRODUCT($C106:Q106,$C54:Q54)/Q67</f>
        <v>88663.599544194774</v>
      </c>
      <c r="R132" s="10">
        <f>SUMPRODUCT($C106:R106,$C54:R54)/R67</f>
        <v>89470.158403580514</v>
      </c>
      <c r="S132" s="10">
        <f>SUMPRODUCT($C106:S106,$C54:S54)/S67</f>
        <v>90695.825419760149</v>
      </c>
      <c r="T132" s="10">
        <f>SUMPRODUCT($C106:T106,$C54:T54)/T67</f>
        <v>92230.683667192192</v>
      </c>
      <c r="U132" s="10">
        <f>SUMPRODUCT($C106:U106,$C54:U54)/U67</f>
        <v>93602.614097416939</v>
      </c>
      <c r="V132" s="10">
        <f>SUMPRODUCT($C106:V106,$C54:V54)/V67</f>
        <v>94654.28223926849</v>
      </c>
      <c r="W132" s="10">
        <f>SUMPRODUCT($C106:W106,$C54:W54)/W67</f>
        <v>95920.573038608345</v>
      </c>
      <c r="X132" s="10">
        <f>SUMPRODUCT($C106:X106,$C54:X54)/X67</f>
        <v>97359.283115751721</v>
      </c>
      <c r="Y132" s="10">
        <f>SUMPRODUCT($C106:Y106,$C54:Y54)/Y67</f>
        <v>96537.301930979564</v>
      </c>
      <c r="Z132" s="10">
        <f>SUMPRODUCT($C106:Z106,$C54:Z54)/Z67</f>
        <v>95754.800444148437</v>
      </c>
      <c r="AA132" s="10">
        <f>SUMPRODUCT($C106:AA106,$C54:AA54)/AA67</f>
        <v>95017.750146430146</v>
      </c>
      <c r="AB132" s="10">
        <f>SUMPRODUCT($C106:AB106,$C54:AB54)/AB67</f>
        <v>94322.687775129787</v>
      </c>
      <c r="AC132" s="10">
        <f>SUMPRODUCT($C106:AC106,$C54:AC54)/AC67</f>
        <v>93673.446126709678</v>
      </c>
      <c r="AD132" s="10">
        <f>SUMPRODUCT($C106:AD106,$C54:AD54)/AD67</f>
        <v>93054.80779736604</v>
      </c>
      <c r="AE132" s="10">
        <f>SUMPRODUCT($C106:AE106,$C54:AE54)/AE67</f>
        <v>92471.182928660797</v>
      </c>
      <c r="AG132" s="10">
        <f t="shared" si="72"/>
        <v>92471.182928660783</v>
      </c>
    </row>
    <row r="133" spans="2:33" x14ac:dyDescent="0.25">
      <c r="B133" s="4" t="str">
        <f t="shared" si="70"/>
        <v>Peak_C</v>
      </c>
      <c r="C133" s="10">
        <f>SUMPRODUCT($C107:C107,$C55:C55)/C68</f>
        <v>864297.65200554824</v>
      </c>
      <c r="D133" s="10">
        <f>SUMPRODUCT($C107:D107,$C55:D55)/D68</f>
        <v>862220.96984351834</v>
      </c>
      <c r="E133" s="10">
        <f>SUMPRODUCT($C107:E107,$C55:E55)/E68</f>
        <v>861857.79392802238</v>
      </c>
      <c r="F133" s="10">
        <f>SUMPRODUCT($C107:F107,$C55:F55)/F68</f>
        <v>860699.57869658887</v>
      </c>
      <c r="G133" s="10">
        <f>SUMPRODUCT($C107:G107,$C55:G55)/G68</f>
        <v>859833.53687624354</v>
      </c>
      <c r="H133" s="10">
        <f>SUMPRODUCT($C107:H107,$C55:H55)/H68</f>
        <v>859055.04733214271</v>
      </c>
      <c r="I133" s="10">
        <f>SUMPRODUCT($C107:I107,$C55:I55)/I68</f>
        <v>858877.00185745442</v>
      </c>
      <c r="J133" s="10">
        <f>SUMPRODUCT($C107:J107,$C55:J55)/J68</f>
        <v>858374.85017104133</v>
      </c>
      <c r="K133" s="10">
        <f>SUMPRODUCT($C107:K107,$C55:K55)/K68</f>
        <v>857997.60487998673</v>
      </c>
      <c r="L133" s="10">
        <f>SUMPRODUCT($C107:L107,$C55:L55)/L68</f>
        <v>857762.8243046354</v>
      </c>
      <c r="M133" s="10">
        <f>SUMPRODUCT($C107:M107,$C55:M55)/M68</f>
        <v>858084.96241450286</v>
      </c>
      <c r="N133" s="10">
        <f>SUMPRODUCT($C107:N107,$C55:N55)/N68</f>
        <v>858179.20275325386</v>
      </c>
      <c r="O133" s="10">
        <f>SUMPRODUCT($C107:O107,$C55:O55)/O68</f>
        <v>857759.99196351215</v>
      </c>
      <c r="P133" s="10">
        <f>SUMPRODUCT($C107:P107,$C55:P55)/P68</f>
        <v>856934.80596008559</v>
      </c>
      <c r="Q133" s="10">
        <f>SUMPRODUCT($C107:Q107,$C55:Q55)/Q68</f>
        <v>856388.13892406714</v>
      </c>
      <c r="R133" s="10">
        <f>SUMPRODUCT($C107:R107,$C55:R55)/R68</f>
        <v>855952.52109208924</v>
      </c>
      <c r="S133" s="10">
        <f>SUMPRODUCT($C107:S107,$C55:S55)/S68</f>
        <v>855709.45721720217</v>
      </c>
      <c r="T133" s="10">
        <f>SUMPRODUCT($C107:T107,$C55:T55)/T68</f>
        <v>855592.96719362505</v>
      </c>
      <c r="U133" s="10">
        <f>SUMPRODUCT($C107:U107,$C55:U55)/U68</f>
        <v>853990.58915772883</v>
      </c>
      <c r="V133" s="10">
        <f>SUMPRODUCT($C107:V107,$C55:V55)/V68</f>
        <v>852675.58231908141</v>
      </c>
      <c r="W133" s="10">
        <f>SUMPRODUCT($C107:W107,$C55:W55)/W68</f>
        <v>851596.15849194827</v>
      </c>
      <c r="X133" s="10">
        <f>SUMPRODUCT($C107:X107,$C55:X55)/X68</f>
        <v>850471.99578653125</v>
      </c>
      <c r="Y133" s="10">
        <f>SUMPRODUCT($C107:Y107,$C55:Y55)/Y68</f>
        <v>849450.72261268948</v>
      </c>
      <c r="Z133" s="10">
        <f>SUMPRODUCT($C107:Z107,$C55:Z55)/Z68</f>
        <v>848332.98302802292</v>
      </c>
      <c r="AA133" s="10">
        <f>SUMPRODUCT($C107:AA107,$C55:AA55)/AA68</f>
        <v>847443.32178737945</v>
      </c>
      <c r="AB133" s="10">
        <f>SUMPRODUCT($C107:AB107,$C55:AB55)/AB68</f>
        <v>846611.39857919596</v>
      </c>
      <c r="AC133" s="10">
        <f>SUMPRODUCT($C107:AC107,$C55:AC55)/AC68</f>
        <v>845895.92234506086</v>
      </c>
      <c r="AD133" s="10">
        <f>SUMPRODUCT($C107:AD107,$C55:AD55)/AD68</f>
        <v>845165.99549095321</v>
      </c>
      <c r="AE133" s="10">
        <f>SUMPRODUCT($C107:AE107,$C55:AE55)/AE68</f>
        <v>844482.86591343279</v>
      </c>
      <c r="AG133" s="10">
        <f t="shared" si="72"/>
        <v>844482.86591343291</v>
      </c>
    </row>
    <row r="134" spans="2:33" x14ac:dyDescent="0.25">
      <c r="B134" s="4" t="str">
        <f t="shared" si="70"/>
        <v>Other_C</v>
      </c>
      <c r="C134" s="10">
        <f>SUMPRODUCT($C108:C108,$C56:C56)/C69</f>
        <v>1054370.3187714748</v>
      </c>
      <c r="D134" s="10">
        <f>SUMPRODUCT($C108:D108,$C56:D56)/D69</f>
        <v>1045947.9365810646</v>
      </c>
      <c r="E134" s="10">
        <f>SUMPRODUCT($C108:E108,$C56:E56)/E69</f>
        <v>1033093.251447318</v>
      </c>
      <c r="F134" s="10">
        <f>SUMPRODUCT($C108:F108,$C56:F56)/F69</f>
        <v>1023801.5625344443</v>
      </c>
      <c r="G134" s="10">
        <f>SUMPRODUCT($C108:G108,$C56:G56)/G69</f>
        <v>1016650.5162283881</v>
      </c>
      <c r="H134" s="10">
        <f>SUMPRODUCT($C108:H108,$C56:H56)/H69</f>
        <v>1010586.2229249887</v>
      </c>
      <c r="I134" s="10">
        <f>SUMPRODUCT($C108:I108,$C56:I56)/I69</f>
        <v>1004553.8614867197</v>
      </c>
      <c r="J134" s="10">
        <f>SUMPRODUCT($C108:J108,$C56:J56)/J69</f>
        <v>998020.93974828406</v>
      </c>
      <c r="K134" s="10">
        <f>SUMPRODUCT($C108:K108,$C56:K56)/K69</f>
        <v>994766.21594557702</v>
      </c>
      <c r="L134" s="10">
        <f>SUMPRODUCT($C108:L108,$C56:L56)/L69</f>
        <v>992601.59116353863</v>
      </c>
      <c r="M134" s="10">
        <f>SUMPRODUCT($C108:M108,$C56:M56)/M69</f>
        <v>991552.84516365384</v>
      </c>
      <c r="N134" s="10">
        <f>SUMPRODUCT($C108:N108,$C56:N56)/N69</f>
        <v>990571.1164089978</v>
      </c>
      <c r="O134" s="10">
        <f>SUMPRODUCT($C108:O108,$C56:O56)/O69</f>
        <v>990034.37367630191</v>
      </c>
      <c r="P134" s="10">
        <f>SUMPRODUCT($C108:P108,$C56:P56)/P69</f>
        <v>988761.86699403496</v>
      </c>
      <c r="Q134" s="10">
        <f>SUMPRODUCT($C108:Q108,$C56:Q56)/Q69</f>
        <v>987756.66719356261</v>
      </c>
      <c r="R134" s="10">
        <f>SUMPRODUCT($C108:R108,$C56:R56)/R69</f>
        <v>987064.67895265296</v>
      </c>
      <c r="S134" s="10">
        <f>SUMPRODUCT($C108:S108,$C56:S56)/S69</f>
        <v>986466.10104374145</v>
      </c>
      <c r="T134" s="10">
        <f>SUMPRODUCT($C108:T108,$C56:T56)/T69</f>
        <v>985156.42392827338</v>
      </c>
      <c r="U134" s="10">
        <f>SUMPRODUCT($C108:U108,$C56:U56)/U69</f>
        <v>984632.46460602351</v>
      </c>
      <c r="V134" s="10">
        <f>SUMPRODUCT($C108:V108,$C56:V56)/V69</f>
        <v>984292.19944294798</v>
      </c>
      <c r="W134" s="10">
        <f>SUMPRODUCT($C108:W108,$C56:W56)/W69</f>
        <v>984333.94664663577</v>
      </c>
      <c r="X134" s="10">
        <f>SUMPRODUCT($C108:X108,$C56:X56)/X69</f>
        <v>984545.84796966135</v>
      </c>
      <c r="Y134" s="10">
        <f>SUMPRODUCT($C108:Y108,$C56:Y56)/Y69</f>
        <v>984992.96227878088</v>
      </c>
      <c r="Z134" s="10">
        <f>SUMPRODUCT($C108:Z108,$C56:Z56)/Z69</f>
        <v>985390.12717761355</v>
      </c>
      <c r="AA134" s="10">
        <f>SUMPRODUCT($C108:AA108,$C56:AA56)/AA69</f>
        <v>985760.26158130541</v>
      </c>
      <c r="AB134" s="10">
        <f>SUMPRODUCT($C108:AB108,$C56:AB56)/AB69</f>
        <v>986115.73160851665</v>
      </c>
      <c r="AC134" s="10">
        <f>SUMPRODUCT($C108:AC108,$C56:AC56)/AC69</f>
        <v>986493.32685897872</v>
      </c>
      <c r="AD134" s="10">
        <f>SUMPRODUCT($C108:AD108,$C56:AD56)/AD69</f>
        <v>986819.34954831481</v>
      </c>
      <c r="AE134" s="10">
        <f>SUMPRODUCT($C108:AE108,$C56:AE56)/AE69</f>
        <v>987131.14165522973</v>
      </c>
      <c r="AG134" s="10">
        <f t="shared" si="72"/>
        <v>987131.14165522985</v>
      </c>
    </row>
    <row r="135" spans="2:33" x14ac:dyDescent="0.25">
      <c r="B135" s="4" t="str">
        <f t="shared" si="70"/>
        <v>Peak_D</v>
      </c>
      <c r="C135" s="10">
        <f>SUMPRODUCT($C109:C109,$C57:C57)/C70</f>
        <v>2683440.237164367</v>
      </c>
      <c r="D135" s="10">
        <f>SUMPRODUCT($C109:D109,$C57:D57)/D70</f>
        <v>2652173.7343953792</v>
      </c>
      <c r="E135" s="10">
        <f>SUMPRODUCT($C109:E109,$C57:E57)/E70</f>
        <v>2627436.3188606692</v>
      </c>
      <c r="F135" s="10">
        <f>SUMPRODUCT($C109:F109,$C57:F57)/F70</f>
        <v>2602985.5706838639</v>
      </c>
      <c r="G135" s="10">
        <f>SUMPRODUCT($C109:G109,$C57:G57)/G70</f>
        <v>2581533.2966893869</v>
      </c>
      <c r="H135" s="10">
        <f>SUMPRODUCT($C109:H109,$C57:H57)/H70</f>
        <v>2562251.820883933</v>
      </c>
      <c r="I135" s="10">
        <f>SUMPRODUCT($C109:I109,$C57:I57)/I70</f>
        <v>2545576.8890887443</v>
      </c>
      <c r="J135" s="10">
        <f>SUMPRODUCT($C109:J109,$C57:J57)/J70</f>
        <v>2529471.3789878995</v>
      </c>
      <c r="K135" s="10">
        <f>SUMPRODUCT($C109:K109,$C57:K57)/K70</f>
        <v>2517658.4678734266</v>
      </c>
      <c r="L135" s="10">
        <f>SUMPRODUCT($C109:L109,$C57:L57)/L70</f>
        <v>2507848.5196030079</v>
      </c>
      <c r="M135" s="10">
        <f>SUMPRODUCT($C109:M109,$C57:M57)/M70</f>
        <v>2465397.71530551</v>
      </c>
      <c r="N135" s="10">
        <f>SUMPRODUCT($C109:N109,$C57:N57)/N70</f>
        <v>2412182.6424862253</v>
      </c>
      <c r="O135" s="10">
        <f>SUMPRODUCT($C109:O109,$C57:O57)/O70</f>
        <v>2395876.7167481356</v>
      </c>
      <c r="P135" s="10">
        <f>SUMPRODUCT($C109:P109,$C57:P57)/P70</f>
        <v>2384905.8855985571</v>
      </c>
      <c r="Q135" s="10">
        <f>SUMPRODUCT($C109:Q109,$C57:Q57)/Q70</f>
        <v>2375394.1735269353</v>
      </c>
      <c r="R135" s="10">
        <f>SUMPRODUCT($C109:R109,$C57:R57)/R70</f>
        <v>2367014.8170031607</v>
      </c>
      <c r="S135" s="10">
        <f>SUMPRODUCT($C109:S109,$C57:S57)/S70</f>
        <v>2359041.9863570286</v>
      </c>
      <c r="T135" s="10">
        <f>SUMPRODUCT($C109:T109,$C57:T57)/T70</f>
        <v>2351469.8497712314</v>
      </c>
      <c r="U135" s="10">
        <f>SUMPRODUCT($C109:U109,$C57:U57)/U70</f>
        <v>2345701.1912064739</v>
      </c>
      <c r="V135" s="10">
        <f>SUMPRODUCT($C109:V109,$C57:V57)/V70</f>
        <v>2344414.8407244016</v>
      </c>
      <c r="W135" s="10">
        <f>SUMPRODUCT($C109:W109,$C57:W57)/W70</f>
        <v>2343766.3799677789</v>
      </c>
      <c r="X135" s="10">
        <f>SUMPRODUCT($C109:X109,$C57:X57)/X70</f>
        <v>2343540.9607971706</v>
      </c>
      <c r="Y135" s="10">
        <f>SUMPRODUCT($C109:Y109,$C57:Y57)/Y70</f>
        <v>2343144.265062687</v>
      </c>
      <c r="Z135" s="10">
        <f>SUMPRODUCT($C109:Z109,$C57:Z57)/Z70</f>
        <v>2342672.8227874385</v>
      </c>
      <c r="AA135" s="10">
        <f>SUMPRODUCT($C109:AA109,$C57:AA57)/AA70</f>
        <v>2342243.2173811072</v>
      </c>
      <c r="AB135" s="10">
        <f>SUMPRODUCT($C109:AB109,$C57:AB57)/AB70</f>
        <v>2341827.4065883588</v>
      </c>
      <c r="AC135" s="10">
        <f>SUMPRODUCT($C109:AC109,$C57:AC57)/AC70</f>
        <v>2341491.6147748795</v>
      </c>
      <c r="AD135" s="10">
        <f>SUMPRODUCT($C109:AD109,$C57:AD57)/AD70</f>
        <v>2341103.1356478985</v>
      </c>
      <c r="AE135" s="10">
        <f>SUMPRODUCT($C109:AE109,$C57:AE57)/AE70</f>
        <v>2340728.924270493</v>
      </c>
      <c r="AG135" s="10">
        <f t="shared" si="72"/>
        <v>2340728.924270493</v>
      </c>
    </row>
    <row r="136" spans="2:33" x14ac:dyDescent="0.25">
      <c r="B136" s="4" t="str">
        <f t="shared" si="70"/>
        <v>Other_D</v>
      </c>
      <c r="C136" s="10">
        <f>SUMPRODUCT($C110:C110,$C58:C58)/C71</f>
        <v>9288897.730923675</v>
      </c>
      <c r="D136" s="10">
        <f>SUMPRODUCT($C110:D110,$C58:D58)/D71</f>
        <v>9090317.2475001626</v>
      </c>
      <c r="E136" s="10">
        <f>SUMPRODUCT($C110:E110,$C58:E58)/E71</f>
        <v>8630772.6906569339</v>
      </c>
      <c r="F136" s="10">
        <f>SUMPRODUCT($C110:F110,$C58:F58)/F71</f>
        <v>8328782.3738261908</v>
      </c>
      <c r="G136" s="10">
        <f>SUMPRODUCT($C110:G110,$C58:G58)/G71</f>
        <v>8096536.8668728881</v>
      </c>
      <c r="H136" s="10">
        <f>SUMPRODUCT($C110:H110,$C58:H58)/H71</f>
        <v>7895776.1988205863</v>
      </c>
      <c r="I136" s="10">
        <f>SUMPRODUCT($C110:I110,$C58:I58)/I71</f>
        <v>7726250.595659106</v>
      </c>
      <c r="J136" s="10">
        <f>SUMPRODUCT($C110:J110,$C58:J58)/J71</f>
        <v>7569846.6082160017</v>
      </c>
      <c r="K136" s="10">
        <f>SUMPRODUCT($C110:K110,$C58:K58)/K71</f>
        <v>7460945.5178639172</v>
      </c>
      <c r="L136" s="10">
        <f>SUMPRODUCT($C110:L110,$C58:L58)/L71</f>
        <v>7372214.2880002819</v>
      </c>
      <c r="M136" s="10">
        <f>SUMPRODUCT($C110:M110,$C58:M58)/M71</f>
        <v>7282015.7759617418</v>
      </c>
      <c r="N136" s="10">
        <f>SUMPRODUCT($C110:N110,$C58:N58)/N71</f>
        <v>7183323.0860036733</v>
      </c>
      <c r="O136" s="10">
        <f>SUMPRODUCT($C110:O110,$C58:O58)/O71</f>
        <v>7122056.4174788557</v>
      </c>
      <c r="P136" s="10">
        <f>SUMPRODUCT($C110:P110,$C58:P58)/P71</f>
        <v>7068134.161760441</v>
      </c>
      <c r="Q136" s="10">
        <f>SUMPRODUCT($C110:Q110,$C58:Q58)/Q71</f>
        <v>7028436.6082026493</v>
      </c>
      <c r="R136" s="10">
        <f>SUMPRODUCT($C110:R110,$C58:R58)/R71</f>
        <v>6997322.8736880077</v>
      </c>
      <c r="S136" s="10">
        <f>SUMPRODUCT($C110:S110,$C58:S58)/S71</f>
        <v>6973699.9012741316</v>
      </c>
      <c r="T136" s="10">
        <f>SUMPRODUCT($C110:T110,$C58:T58)/T71</f>
        <v>6925702.8225473063</v>
      </c>
      <c r="U136" s="10">
        <f>SUMPRODUCT($C110:U110,$C58:U58)/U71</f>
        <v>6889261.3725884547</v>
      </c>
      <c r="V136" s="10">
        <f>SUMPRODUCT($C110:V110,$C58:V58)/V71</f>
        <v>6855000.89285657</v>
      </c>
      <c r="W136" s="10">
        <f>SUMPRODUCT($C110:W110,$C58:W58)/W71</f>
        <v>6823623.9979510652</v>
      </c>
      <c r="X136" s="10">
        <f>SUMPRODUCT($C110:X110,$C58:X58)/X71</f>
        <v>6793482.2575576017</v>
      </c>
      <c r="Y136" s="10">
        <f>SUMPRODUCT($C110:Y110,$C58:Y58)/Y71</f>
        <v>6756289.2531302115</v>
      </c>
      <c r="Z136" s="10">
        <f>SUMPRODUCT($C110:Z110,$C58:Z58)/Z71</f>
        <v>6720662.9660949791</v>
      </c>
      <c r="AA136" s="10">
        <f>SUMPRODUCT($C110:AA110,$C58:AA58)/AA71</f>
        <v>6686831.9122719849</v>
      </c>
      <c r="AB136" s="10">
        <f>SUMPRODUCT($C110:AB110,$C58:AB58)/AB71</f>
        <v>6654819.8095805729</v>
      </c>
      <c r="AC136" s="10">
        <f>SUMPRODUCT($C110:AC110,$C58:AC58)/AC71</f>
        <v>6624918.6319567859</v>
      </c>
      <c r="AD136" s="10">
        <f>SUMPRODUCT($C110:AD110,$C58:AD58)/AD71</f>
        <v>6596320.3886226332</v>
      </c>
      <c r="AE136" s="10">
        <f>SUMPRODUCT($C110:AE110,$C58:AE58)/AE71</f>
        <v>6569333.1528127203</v>
      </c>
      <c r="AG136" s="10">
        <f>SUMPRODUCT(C84:AE84,C32:AE32)/AE71*1000</f>
        <v>6569333.1528127231</v>
      </c>
    </row>
    <row r="137" spans="2:33" x14ac:dyDescent="0.25">
      <c r="B137" s="6" t="str">
        <f t="shared" si="70"/>
        <v>Total</v>
      </c>
      <c r="C137" s="11">
        <f>SUMPRODUCT($C111:C111,$C59:C59)/C72</f>
        <v>866300.38521993812</v>
      </c>
      <c r="D137" s="11">
        <f>SUMPRODUCT($C111:D111,$C59:D59)/D72</f>
        <v>871757.94285279047</v>
      </c>
      <c r="E137" s="11">
        <f>SUMPRODUCT($C111:E111,$C59:E59)/E72</f>
        <v>866090.14715569152</v>
      </c>
      <c r="F137" s="11">
        <f>SUMPRODUCT($C111:F111,$C59:F59)/F72</f>
        <v>854162.77194774419</v>
      </c>
      <c r="G137" s="11">
        <f>SUMPRODUCT($C111:G111,$C59:G59)/G72</f>
        <v>856995.67972018372</v>
      </c>
      <c r="H137" s="11">
        <f>SUMPRODUCT($C111:H111,$C59:H59)/H72</f>
        <v>883485.15735921031</v>
      </c>
      <c r="I137" s="11">
        <f>SUMPRODUCT($C111:I111,$C59:I59)/I72</f>
        <v>903680.61861042434</v>
      </c>
      <c r="J137" s="11">
        <f>SUMPRODUCT($C111:J111,$C59:J59)/J72</f>
        <v>919768.09593598649</v>
      </c>
      <c r="K137" s="11">
        <f>SUMPRODUCT($C111:K111,$C59:K59)/K72</f>
        <v>932213.18879098783</v>
      </c>
      <c r="L137" s="11">
        <f>SUMPRODUCT($C111:L111,$C59:L59)/L72</f>
        <v>941600.75620979129</v>
      </c>
      <c r="M137" s="11">
        <f>SUMPRODUCT($C111:M111,$C59:M59)/M72</f>
        <v>945606.86763890414</v>
      </c>
      <c r="N137" s="11">
        <f>SUMPRODUCT($C111:N111,$C59:N59)/N72</f>
        <v>944586.72831279889</v>
      </c>
      <c r="O137" s="11">
        <f>SUMPRODUCT($C111:O111,$C59:O59)/O72</f>
        <v>944722.13795144006</v>
      </c>
      <c r="P137" s="11">
        <f>SUMPRODUCT($C111:P111,$C59:P59)/P72</f>
        <v>950849.67173774808</v>
      </c>
      <c r="Q137" s="11">
        <f>SUMPRODUCT($C111:Q111,$C59:Q59)/Q72</f>
        <v>959769.19593135582</v>
      </c>
      <c r="R137" s="11">
        <f>SUMPRODUCT($C111:R111,$C59:R59)/R72</f>
        <v>973285.500195637</v>
      </c>
      <c r="S137" s="11">
        <f>SUMPRODUCT($C111:S111,$C59:S59)/S72</f>
        <v>987675.05442600802</v>
      </c>
      <c r="T137" s="11">
        <f>SUMPRODUCT($C111:T111,$C59:T59)/T72</f>
        <v>1000543.2459047523</v>
      </c>
      <c r="U137" s="11">
        <f>SUMPRODUCT($C111:U111,$C59:U59)/U72</f>
        <v>1015975.1363753759</v>
      </c>
      <c r="V137" s="11">
        <f>SUMPRODUCT($C111:V111,$C59:V59)/V72</f>
        <v>1033415.1735788909</v>
      </c>
      <c r="W137" s="11">
        <f>SUMPRODUCT($C111:W111,$C59:W59)/W72</f>
        <v>1053408.6228669954</v>
      </c>
      <c r="X137" s="11">
        <f>SUMPRODUCT($C111:X111,$C59:X59)/X72</f>
        <v>1074513.0059948869</v>
      </c>
      <c r="Y137" s="11">
        <f>SUMPRODUCT($C111:Y111,$C59:Y59)/Y72</f>
        <v>1097152.3619459027</v>
      </c>
      <c r="Z137" s="11">
        <f>SUMPRODUCT($C111:Z111,$C59:Z59)/Z72</f>
        <v>1119046.6525402321</v>
      </c>
      <c r="AA137" s="11">
        <f>SUMPRODUCT($C111:AA111,$C59:AA59)/AA72</f>
        <v>1140386.5212390337</v>
      </c>
      <c r="AB137" s="11">
        <f>SUMPRODUCT($C111:AB111,$C59:AB59)/AB72</f>
        <v>1161312.8609540188</v>
      </c>
      <c r="AC137" s="11">
        <f>SUMPRODUCT($C111:AC111,$C59:AC59)/AC72</f>
        <v>1182007.138514583</v>
      </c>
      <c r="AD137" s="11">
        <f>SUMPRODUCT($C111:AD111,$C59:AD59)/AD72</f>
        <v>1202472.7593887334</v>
      </c>
      <c r="AE137" s="11">
        <f>SUMPRODUCT($C111:AE111,$C59:AE59)/AE72</f>
        <v>1222880.3029458777</v>
      </c>
      <c r="AG137" s="11">
        <f t="shared" si="72"/>
        <v>1222880.3029458777</v>
      </c>
    </row>
    <row r="140" spans="2:33" x14ac:dyDescent="0.25">
      <c r="B140" s="1" t="s">
        <v>47</v>
      </c>
    </row>
    <row r="141" spans="2:33" x14ac:dyDescent="0.25">
      <c r="B141" s="2" t="str">
        <f t="shared" ref="B141:B150" si="73">B50</f>
        <v>Bundle</v>
      </c>
      <c r="C141" s="3">
        <f t="shared" ref="C141:AE141" si="74">C$24</f>
        <v>2022</v>
      </c>
      <c r="D141" s="3">
        <f t="shared" si="74"/>
        <v>2023</v>
      </c>
      <c r="E141" s="3">
        <f t="shared" si="74"/>
        <v>2024</v>
      </c>
      <c r="F141" s="3">
        <f t="shared" si="74"/>
        <v>2025</v>
      </c>
      <c r="G141" s="3">
        <f t="shared" si="74"/>
        <v>2026</v>
      </c>
      <c r="H141" s="3">
        <f t="shared" si="74"/>
        <v>2027</v>
      </c>
      <c r="I141" s="3">
        <f t="shared" si="74"/>
        <v>2028</v>
      </c>
      <c r="J141" s="3">
        <f t="shared" si="74"/>
        <v>2029</v>
      </c>
      <c r="K141" s="3">
        <f t="shared" si="74"/>
        <v>2030</v>
      </c>
      <c r="L141" s="3">
        <f t="shared" si="74"/>
        <v>2031</v>
      </c>
      <c r="M141" s="3">
        <f t="shared" si="74"/>
        <v>2032</v>
      </c>
      <c r="N141" s="3">
        <f t="shared" si="74"/>
        <v>2033</v>
      </c>
      <c r="O141" s="3">
        <f t="shared" si="74"/>
        <v>2034</v>
      </c>
      <c r="P141" s="3">
        <f t="shared" si="74"/>
        <v>2035</v>
      </c>
      <c r="Q141" s="3">
        <f t="shared" si="74"/>
        <v>2036</v>
      </c>
      <c r="R141" s="3">
        <f t="shared" si="74"/>
        <v>2037</v>
      </c>
      <c r="S141" s="3">
        <f t="shared" si="74"/>
        <v>2038</v>
      </c>
      <c r="T141" s="3">
        <f t="shared" si="74"/>
        <v>2039</v>
      </c>
      <c r="U141" s="3">
        <f t="shared" si="74"/>
        <v>2040</v>
      </c>
      <c r="V141" s="3">
        <f t="shared" si="74"/>
        <v>2041</v>
      </c>
      <c r="W141" s="3">
        <f t="shared" si="74"/>
        <v>2042</v>
      </c>
      <c r="X141" s="3">
        <f t="shared" si="74"/>
        <v>2043</v>
      </c>
      <c r="Y141" s="3">
        <f t="shared" si="74"/>
        <v>2044</v>
      </c>
      <c r="Z141" s="3">
        <f t="shared" si="74"/>
        <v>2045</v>
      </c>
      <c r="AA141" s="3">
        <f t="shared" si="74"/>
        <v>2046</v>
      </c>
      <c r="AB141" s="3">
        <f t="shared" si="74"/>
        <v>2047</v>
      </c>
      <c r="AC141" s="3">
        <f t="shared" si="74"/>
        <v>2048</v>
      </c>
      <c r="AD141" s="3">
        <f t="shared" si="74"/>
        <v>2049</v>
      </c>
      <c r="AE141" s="3">
        <f t="shared" si="74"/>
        <v>2050</v>
      </c>
    </row>
    <row r="142" spans="2:33" x14ac:dyDescent="0.25">
      <c r="B142" s="4" t="str">
        <f t="shared" si="73"/>
        <v>Peak_A</v>
      </c>
      <c r="C142" s="10">
        <f>C129*(1+$C$153)^(C$89-$C$89)</f>
        <v>196887.06843819725</v>
      </c>
      <c r="D142" s="10">
        <f t="shared" ref="D142:AE142" si="75">D129*(1+$C$153)^(D$89-$C$89)</f>
        <v>200338.7543862678</v>
      </c>
      <c r="E142" s="10">
        <f t="shared" si="75"/>
        <v>204847.09775857595</v>
      </c>
      <c r="F142" s="10">
        <f t="shared" si="75"/>
        <v>208175.1167146333</v>
      </c>
      <c r="G142" s="10">
        <f t="shared" si="75"/>
        <v>211413.02506445276</v>
      </c>
      <c r="H142" s="10">
        <f t="shared" si="75"/>
        <v>214900.34468510095</v>
      </c>
      <c r="I142" s="10">
        <f t="shared" si="75"/>
        <v>218449.45544395846</v>
      </c>
      <c r="J142" s="10">
        <f t="shared" si="75"/>
        <v>222182.85854298458</v>
      </c>
      <c r="K142" s="10">
        <f t="shared" si="75"/>
        <v>226482.05949341552</v>
      </c>
      <c r="L142" s="10">
        <f t="shared" si="75"/>
        <v>230656.51451206367</v>
      </c>
      <c r="M142" s="10">
        <f t="shared" si="75"/>
        <v>236234.51689350966</v>
      </c>
      <c r="N142" s="10">
        <f t="shared" si="75"/>
        <v>242456.90352966829</v>
      </c>
      <c r="O142" s="10">
        <f t="shared" si="75"/>
        <v>249496.75886565261</v>
      </c>
      <c r="P142" s="10">
        <f t="shared" si="75"/>
        <v>256328.25753837306</v>
      </c>
      <c r="Q142" s="10">
        <f t="shared" si="75"/>
        <v>263870.02946206252</v>
      </c>
      <c r="R142" s="10">
        <f t="shared" si="75"/>
        <v>271022.57148195605</v>
      </c>
      <c r="S142" s="10">
        <f t="shared" si="75"/>
        <v>278009.84356370021</v>
      </c>
      <c r="T142" s="10">
        <f t="shared" si="75"/>
        <v>285901.95511624502</v>
      </c>
      <c r="U142" s="10">
        <f t="shared" si="75"/>
        <v>293511.09460435598</v>
      </c>
      <c r="V142" s="10">
        <f t="shared" si="75"/>
        <v>301331.02891248261</v>
      </c>
      <c r="W142" s="10">
        <f t="shared" si="75"/>
        <v>309108.63949039183</v>
      </c>
      <c r="X142" s="10">
        <f t="shared" si="75"/>
        <v>316828.67887929897</v>
      </c>
      <c r="Y142" s="10">
        <f t="shared" si="75"/>
        <v>324551.50191355369</v>
      </c>
      <c r="Z142" s="10">
        <f t="shared" si="75"/>
        <v>332387.03280976159</v>
      </c>
      <c r="AA142" s="10">
        <f t="shared" si="75"/>
        <v>340354.07488514011</v>
      </c>
      <c r="AB142" s="10">
        <f t="shared" si="75"/>
        <v>348455.40921569674</v>
      </c>
      <c r="AC142" s="10">
        <f t="shared" si="75"/>
        <v>356710.1148015607</v>
      </c>
      <c r="AD142" s="10">
        <f t="shared" si="75"/>
        <v>365087.42191540869</v>
      </c>
      <c r="AE142" s="10">
        <f t="shared" si="75"/>
        <v>373606.47156666336</v>
      </c>
    </row>
    <row r="143" spans="2:33" x14ac:dyDescent="0.25">
      <c r="B143" s="4" t="str">
        <f t="shared" si="73"/>
        <v>Other_A</v>
      </c>
      <c r="C143" s="10">
        <f t="shared" ref="C143:AE143" si="76">C130*(1+$C$153)^(C$89-$C$89)</f>
        <v>115202.0139337633</v>
      </c>
      <c r="D143" s="10">
        <f t="shared" si="76"/>
        <v>99347.63285312787</v>
      </c>
      <c r="E143" s="10">
        <f t="shared" si="76"/>
        <v>85862.620886978693</v>
      </c>
      <c r="F143" s="10">
        <f t="shared" si="76"/>
        <v>80068.395660417547</v>
      </c>
      <c r="G143" s="10">
        <f t="shared" si="76"/>
        <v>81513.579979012356</v>
      </c>
      <c r="H143" s="10">
        <f t="shared" si="76"/>
        <v>118446.90021859721</v>
      </c>
      <c r="I143" s="10">
        <f t="shared" si="76"/>
        <v>149572.3795787197</v>
      </c>
      <c r="J143" s="10">
        <f t="shared" si="76"/>
        <v>175654.30840309925</v>
      </c>
      <c r="K143" s="10">
        <f t="shared" si="76"/>
        <v>196338.22602757777</v>
      </c>
      <c r="L143" s="10">
        <f t="shared" si="76"/>
        <v>214632.673244045</v>
      </c>
      <c r="M143" s="10">
        <f t="shared" si="76"/>
        <v>230291.88434871807</v>
      </c>
      <c r="N143" s="10">
        <f t="shared" si="76"/>
        <v>243789.60498288626</v>
      </c>
      <c r="O143" s="10">
        <f t="shared" si="76"/>
        <v>255009.73982973874</v>
      </c>
      <c r="P143" s="10">
        <f t="shared" si="76"/>
        <v>265252.31441273616</v>
      </c>
      <c r="Q143" s="10">
        <f t="shared" si="76"/>
        <v>274961.0633515027</v>
      </c>
      <c r="R143" s="10">
        <f t="shared" si="76"/>
        <v>284455.47330861533</v>
      </c>
      <c r="S143" s="10">
        <f t="shared" si="76"/>
        <v>293726.70837289997</v>
      </c>
      <c r="T143" s="10">
        <f t="shared" si="76"/>
        <v>302818.21479449823</v>
      </c>
      <c r="U143" s="10">
        <f t="shared" si="76"/>
        <v>311899.19501730718</v>
      </c>
      <c r="V143" s="10">
        <f t="shared" si="76"/>
        <v>320220.14093345875</v>
      </c>
      <c r="W143" s="10">
        <f t="shared" si="76"/>
        <v>328322.06981095206</v>
      </c>
      <c r="X143" s="10">
        <f t="shared" si="76"/>
        <v>336505.37578473601</v>
      </c>
      <c r="Y143" s="10">
        <f t="shared" si="76"/>
        <v>343376.67206108494</v>
      </c>
      <c r="Z143" s="10">
        <f t="shared" si="76"/>
        <v>350375.64216867281</v>
      </c>
      <c r="AA143" s="10">
        <f t="shared" si="76"/>
        <v>357521.76080896403</v>
      </c>
      <c r="AB143" s="10">
        <f t="shared" si="76"/>
        <v>364824.90574306221</v>
      </c>
      <c r="AC143" s="10">
        <f t="shared" si="76"/>
        <v>372309.55152670259</v>
      </c>
      <c r="AD143" s="10">
        <f t="shared" si="76"/>
        <v>379936.63620637241</v>
      </c>
      <c r="AE143" s="10">
        <f t="shared" si="76"/>
        <v>387730.79006176663</v>
      </c>
    </row>
    <row r="144" spans="2:33" x14ac:dyDescent="0.25">
      <c r="B144" s="4" t="str">
        <f t="shared" si="73"/>
        <v>Peak_B</v>
      </c>
      <c r="C144" s="10">
        <f t="shared" ref="C144:AE144" si="77">C131*(1+$C$153)^(C$89-$C$89)</f>
        <v>134343.4054325319</v>
      </c>
      <c r="D144" s="10">
        <f t="shared" si="77"/>
        <v>136414.64522634129</v>
      </c>
      <c r="E144" s="10">
        <f t="shared" si="77"/>
        <v>142728.73944028438</v>
      </c>
      <c r="F144" s="10">
        <f t="shared" si="77"/>
        <v>120073.07147904029</v>
      </c>
      <c r="G144" s="10">
        <f t="shared" si="77"/>
        <v>109902.92549243158</v>
      </c>
      <c r="H144" s="10">
        <f t="shared" si="77"/>
        <v>104892.38941547519</v>
      </c>
      <c r="I144" s="10">
        <f t="shared" si="77"/>
        <v>101758.83533165157</v>
      </c>
      <c r="J144" s="10">
        <f t="shared" si="77"/>
        <v>99832.368099724757</v>
      </c>
      <c r="K144" s="10">
        <f t="shared" si="77"/>
        <v>95975.089606100591</v>
      </c>
      <c r="L144" s="10">
        <f t="shared" si="77"/>
        <v>93038.146724815204</v>
      </c>
      <c r="M144" s="10">
        <f t="shared" si="77"/>
        <v>91174.412100225047</v>
      </c>
      <c r="N144" s="10">
        <f t="shared" si="77"/>
        <v>89881.92572744783</v>
      </c>
      <c r="O144" s="10">
        <f t="shared" si="77"/>
        <v>88766.577799657214</v>
      </c>
      <c r="P144" s="10">
        <f t="shared" si="77"/>
        <v>88023.488173760838</v>
      </c>
      <c r="Q144" s="10">
        <f t="shared" si="77"/>
        <v>87518.48886551286</v>
      </c>
      <c r="R144" s="10">
        <f t="shared" si="77"/>
        <v>87231.258689772338</v>
      </c>
      <c r="S144" s="10">
        <f t="shared" si="77"/>
        <v>87032.217571324232</v>
      </c>
      <c r="T144" s="10">
        <f t="shared" si="77"/>
        <v>86928.466487003345</v>
      </c>
      <c r="U144" s="10">
        <f t="shared" si="77"/>
        <v>87244.399317763557</v>
      </c>
      <c r="V144" s="10">
        <f t="shared" si="77"/>
        <v>87805.565008266742</v>
      </c>
      <c r="W144" s="10">
        <f t="shared" si="77"/>
        <v>88244.19151127951</v>
      </c>
      <c r="X144" s="10">
        <f t="shared" si="77"/>
        <v>88383.620484183804</v>
      </c>
      <c r="Y144" s="10">
        <f t="shared" si="77"/>
        <v>88812.464645239015</v>
      </c>
      <c r="Z144" s="10">
        <f t="shared" si="77"/>
        <v>89257.768822741054</v>
      </c>
      <c r="AA144" s="10">
        <f t="shared" si="77"/>
        <v>89725.389575584166</v>
      </c>
      <c r="AB144" s="10">
        <f t="shared" si="77"/>
        <v>90218.294195510054</v>
      </c>
      <c r="AC144" s="10">
        <f t="shared" si="77"/>
        <v>90742.214466849924</v>
      </c>
      <c r="AD144" s="10">
        <f t="shared" si="77"/>
        <v>91294.367346440849</v>
      </c>
      <c r="AE144" s="10">
        <f t="shared" si="77"/>
        <v>91880.524873021117</v>
      </c>
    </row>
    <row r="145" spans="2:31" x14ac:dyDescent="0.25">
      <c r="B145" s="4" t="str">
        <f t="shared" si="73"/>
        <v>Other_B</v>
      </c>
      <c r="C145" s="10">
        <f t="shared" ref="C145:AE145" si="78">C132*(1+$C$153)^(C$89-$C$89)</f>
        <v>88008.029438134428</v>
      </c>
      <c r="D145" s="10">
        <f t="shared" si="78"/>
        <v>91582.7163432753</v>
      </c>
      <c r="E145" s="10">
        <f t="shared" si="78"/>
        <v>98166.288357566824</v>
      </c>
      <c r="F145" s="10">
        <f t="shared" si="78"/>
        <v>93095.625413727859</v>
      </c>
      <c r="G145" s="10">
        <f t="shared" si="78"/>
        <v>93763.460804992326</v>
      </c>
      <c r="H145" s="10">
        <f t="shared" si="78"/>
        <v>96221.563974756093</v>
      </c>
      <c r="I145" s="10">
        <f t="shared" si="78"/>
        <v>97326.787429340053</v>
      </c>
      <c r="J145" s="10">
        <f t="shared" si="78"/>
        <v>99445.244167728088</v>
      </c>
      <c r="K145" s="10">
        <f t="shared" si="78"/>
        <v>101567.31070790383</v>
      </c>
      <c r="L145" s="10">
        <f t="shared" si="78"/>
        <v>104333.55785173341</v>
      </c>
      <c r="M145" s="10">
        <f t="shared" si="78"/>
        <v>107167.90516320402</v>
      </c>
      <c r="N145" s="10">
        <f t="shared" si="78"/>
        <v>109141.33185843058</v>
      </c>
      <c r="O145" s="10">
        <f t="shared" si="78"/>
        <v>112033.41114021755</v>
      </c>
      <c r="P145" s="10">
        <f t="shared" si="78"/>
        <v>115254.74761803924</v>
      </c>
      <c r="Q145" s="10">
        <f t="shared" si="78"/>
        <v>118605.75104160015</v>
      </c>
      <c r="R145" s="10">
        <f t="shared" si="78"/>
        <v>122198.06742524255</v>
      </c>
      <c r="S145" s="10">
        <f t="shared" si="78"/>
        <v>126473.39334279649</v>
      </c>
      <c r="T145" s="10">
        <f t="shared" si="78"/>
        <v>131314.60854789321</v>
      </c>
      <c r="U145" s="10">
        <f t="shared" si="78"/>
        <v>136066.53809225047</v>
      </c>
      <c r="V145" s="10">
        <f t="shared" si="78"/>
        <v>140484.80928872817</v>
      </c>
      <c r="W145" s="10">
        <f t="shared" si="78"/>
        <v>145353.87239036788</v>
      </c>
      <c r="X145" s="10">
        <f t="shared" si="78"/>
        <v>150632.24584056152</v>
      </c>
      <c r="Y145" s="10">
        <f t="shared" si="78"/>
        <v>152497.06411809049</v>
      </c>
      <c r="Z145" s="10">
        <f t="shared" si="78"/>
        <v>154437.45049356646</v>
      </c>
      <c r="AA145" s="10">
        <f t="shared" si="78"/>
        <v>156466.92693759545</v>
      </c>
      <c r="AB145" s="10">
        <f t="shared" si="78"/>
        <v>158584.12850733055</v>
      </c>
      <c r="AC145" s="10">
        <f t="shared" si="78"/>
        <v>160799.90651481089</v>
      </c>
      <c r="AD145" s="10">
        <f t="shared" si="78"/>
        <v>163092.44848524884</v>
      </c>
      <c r="AE145" s="10">
        <f t="shared" si="78"/>
        <v>165473.01947143339</v>
      </c>
    </row>
    <row r="146" spans="2:31" x14ac:dyDescent="0.25">
      <c r="B146" s="4" t="str">
        <f t="shared" si="73"/>
        <v>Peak_C</v>
      </c>
      <c r="C146" s="10">
        <f t="shared" ref="C146:AE146" si="79">C133*(1+$C$153)^(C$89-$C$89)</f>
        <v>864297.65200554824</v>
      </c>
      <c r="D146" s="10">
        <f t="shared" si="79"/>
        <v>880327.61021023209</v>
      </c>
      <c r="E146" s="10">
        <f t="shared" si="79"/>
        <v>898435.9005601214</v>
      </c>
      <c r="F146" s="10">
        <f t="shared" si="79"/>
        <v>916070.32863588759</v>
      </c>
      <c r="G146" s="10">
        <f t="shared" si="79"/>
        <v>934366.69240724819</v>
      </c>
      <c r="H146" s="10">
        <f t="shared" si="79"/>
        <v>953124.65600657614</v>
      </c>
      <c r="I146" s="10">
        <f t="shared" si="79"/>
        <v>972938.58330604213</v>
      </c>
      <c r="J146" s="10">
        <f t="shared" si="79"/>
        <v>992789.5089180147</v>
      </c>
      <c r="K146" s="10">
        <f t="shared" si="79"/>
        <v>1013192.6070121593</v>
      </c>
      <c r="L146" s="10">
        <f t="shared" si="79"/>
        <v>1034186.5817617336</v>
      </c>
      <c r="M146" s="10">
        <f t="shared" si="79"/>
        <v>1056301.0514148446</v>
      </c>
      <c r="N146" s="10">
        <f t="shared" si="79"/>
        <v>1078601.8193861721</v>
      </c>
      <c r="O146" s="10">
        <f t="shared" si="79"/>
        <v>1100714.5082803972</v>
      </c>
      <c r="P146" s="10">
        <f t="shared" si="79"/>
        <v>1122748.3615914145</v>
      </c>
      <c r="Q146" s="10">
        <f t="shared" si="79"/>
        <v>1145594.7978919791</v>
      </c>
      <c r="R146" s="10">
        <f t="shared" si="79"/>
        <v>1169057.3231513542</v>
      </c>
      <c r="S146" s="10">
        <f t="shared" si="79"/>
        <v>1193268.5795503322</v>
      </c>
      <c r="T146" s="10">
        <f t="shared" si="79"/>
        <v>1218161.3655686965</v>
      </c>
      <c r="U146" s="10">
        <f t="shared" si="79"/>
        <v>1241413.4386152809</v>
      </c>
      <c r="V146" s="10">
        <f t="shared" si="79"/>
        <v>1265531.402630571</v>
      </c>
      <c r="W146" s="10">
        <f t="shared" si="79"/>
        <v>1290471.8500768668</v>
      </c>
      <c r="X146" s="10">
        <f t="shared" si="79"/>
        <v>1315832.4779109138</v>
      </c>
      <c r="Y146" s="10">
        <f t="shared" si="79"/>
        <v>1341851.6855177991</v>
      </c>
      <c r="Z146" s="10">
        <f t="shared" si="79"/>
        <v>1368227.8325551678</v>
      </c>
      <c r="AA146" s="10">
        <f t="shared" si="79"/>
        <v>1395495.6006589977</v>
      </c>
      <c r="AB146" s="10">
        <f t="shared" si="79"/>
        <v>1423402.3011317789</v>
      </c>
      <c r="AC146" s="10">
        <f t="shared" si="79"/>
        <v>1452065.5624258209</v>
      </c>
      <c r="AD146" s="10">
        <f t="shared" si="79"/>
        <v>1481279.6334096985</v>
      </c>
      <c r="AE146" s="10">
        <f t="shared" si="79"/>
        <v>1511164.0760818489</v>
      </c>
    </row>
    <row r="147" spans="2:31" x14ac:dyDescent="0.25">
      <c r="B147" s="4" t="str">
        <f t="shared" si="73"/>
        <v>Other_C</v>
      </c>
      <c r="C147" s="10">
        <f t="shared" ref="C147:AE147" si="80">C134*(1+$C$153)^(C$89-$C$89)</f>
        <v>1054370.3187714748</v>
      </c>
      <c r="D147" s="10">
        <f t="shared" si="80"/>
        <v>1067912.843249267</v>
      </c>
      <c r="E147" s="10">
        <f t="shared" si="80"/>
        <v>1076938.7621319934</v>
      </c>
      <c r="F147" s="10">
        <f t="shared" si="80"/>
        <v>1089665.0318676175</v>
      </c>
      <c r="G147" s="10">
        <f t="shared" si="80"/>
        <v>1104777.0753784447</v>
      </c>
      <c r="H147" s="10">
        <f t="shared" si="80"/>
        <v>1121249.0387917485</v>
      </c>
      <c r="I147" s="10">
        <f t="shared" si="80"/>
        <v>1137961.7904959512</v>
      </c>
      <c r="J147" s="10">
        <f t="shared" si="80"/>
        <v>1154303.0628928153</v>
      </c>
      <c r="K147" s="10">
        <f t="shared" si="80"/>
        <v>1174699.9874696613</v>
      </c>
      <c r="L147" s="10">
        <f t="shared" si="80"/>
        <v>1196758.8446711497</v>
      </c>
      <c r="M147" s="10">
        <f t="shared" si="80"/>
        <v>1220599.7759622852</v>
      </c>
      <c r="N147" s="10">
        <f t="shared" si="80"/>
        <v>1244998.4862862441</v>
      </c>
      <c r="O147" s="10">
        <f t="shared" si="80"/>
        <v>1270454.6831418991</v>
      </c>
      <c r="P147" s="10">
        <f t="shared" si="80"/>
        <v>1295467.0045498521</v>
      </c>
      <c r="Q147" s="10">
        <f t="shared" si="80"/>
        <v>1321327.1507259824</v>
      </c>
      <c r="R147" s="10">
        <f t="shared" si="80"/>
        <v>1348129.9054781229</v>
      </c>
      <c r="S147" s="10">
        <f t="shared" si="80"/>
        <v>1375605.9293712294</v>
      </c>
      <c r="T147" s="10">
        <f t="shared" si="80"/>
        <v>1402628.9844428501</v>
      </c>
      <c r="U147" s="10">
        <f t="shared" si="80"/>
        <v>1431322.5335004737</v>
      </c>
      <c r="V147" s="10">
        <f t="shared" si="80"/>
        <v>1460875.2890184505</v>
      </c>
      <c r="W147" s="10">
        <f t="shared" si="80"/>
        <v>1491616.9319880251</v>
      </c>
      <c r="X147" s="10">
        <f t="shared" si="80"/>
        <v>1523268.7368532608</v>
      </c>
      <c r="Y147" s="10">
        <f t="shared" si="80"/>
        <v>1555963.6733155069</v>
      </c>
      <c r="Z147" s="10">
        <f t="shared" si="80"/>
        <v>1589279.4750442365</v>
      </c>
      <c r="AA147" s="10">
        <f t="shared" si="80"/>
        <v>1623263.849008552</v>
      </c>
      <c r="AB147" s="10">
        <f t="shared" si="80"/>
        <v>1657950.0393089822</v>
      </c>
      <c r="AC147" s="10">
        <f t="shared" si="80"/>
        <v>1693415.1704191226</v>
      </c>
      <c r="AD147" s="10">
        <f t="shared" si="80"/>
        <v>1729548.2924527714</v>
      </c>
      <c r="AE147" s="10">
        <f t="shared" si="80"/>
        <v>1766426.7445349928</v>
      </c>
    </row>
    <row r="148" spans="2:31" x14ac:dyDescent="0.25">
      <c r="B148" s="4" t="str">
        <f t="shared" si="73"/>
        <v>Peak_D</v>
      </c>
      <c r="C148" s="10">
        <f t="shared" ref="C148:AE148" si="81">C135*(1+$C$153)^(C$89-$C$89)</f>
        <v>2683440.237164367</v>
      </c>
      <c r="D148" s="10">
        <f t="shared" si="81"/>
        <v>2707869.3828176819</v>
      </c>
      <c r="E148" s="10">
        <f t="shared" si="81"/>
        <v>2738947.3436694341</v>
      </c>
      <c r="F148" s="10">
        <f t="shared" si="81"/>
        <v>2770441.5177963316</v>
      </c>
      <c r="G148" s="10">
        <f t="shared" si="81"/>
        <v>2805308.9630929539</v>
      </c>
      <c r="H148" s="10">
        <f t="shared" si="81"/>
        <v>2842827.5847589513</v>
      </c>
      <c r="I148" s="10">
        <f t="shared" si="81"/>
        <v>2883637.5485784104</v>
      </c>
      <c r="J148" s="10">
        <f t="shared" si="81"/>
        <v>2925566.4325057724</v>
      </c>
      <c r="K148" s="10">
        <f t="shared" si="81"/>
        <v>2973053.6916681975</v>
      </c>
      <c r="L148" s="10">
        <f t="shared" si="81"/>
        <v>3023660.1710583633</v>
      </c>
      <c r="M148" s="10">
        <f t="shared" si="81"/>
        <v>3034900.170613864</v>
      </c>
      <c r="N148" s="10">
        <f t="shared" si="81"/>
        <v>3031749.754049283</v>
      </c>
      <c r="O148" s="10">
        <f t="shared" si="81"/>
        <v>3074492.0337670147</v>
      </c>
      <c r="P148" s="10">
        <f t="shared" si="81"/>
        <v>3124682.4810733865</v>
      </c>
      <c r="Q148" s="10">
        <f t="shared" si="81"/>
        <v>3177576.9472405748</v>
      </c>
      <c r="R148" s="10">
        <f t="shared" si="81"/>
        <v>3232861.5637403978</v>
      </c>
      <c r="S148" s="10">
        <f t="shared" si="81"/>
        <v>3289633.7143616839</v>
      </c>
      <c r="T148" s="10">
        <f t="shared" si="81"/>
        <v>3347935.0966225234</v>
      </c>
      <c r="U148" s="10">
        <f t="shared" si="81"/>
        <v>3409856.0554532725</v>
      </c>
      <c r="V148" s="10">
        <f t="shared" si="81"/>
        <v>3479553.8458607085</v>
      </c>
      <c r="W148" s="10">
        <f t="shared" si="81"/>
        <v>3551641.8273434206</v>
      </c>
      <c r="X148" s="10">
        <f t="shared" si="81"/>
        <v>3625877.5418931912</v>
      </c>
      <c r="Y148" s="10">
        <f t="shared" si="81"/>
        <v>3701394.3219862562</v>
      </c>
      <c r="Z148" s="10">
        <f t="shared" si="81"/>
        <v>3778363.2404193264</v>
      </c>
      <c r="AA148" s="10">
        <f t="shared" si="81"/>
        <v>3857001.4318300206</v>
      </c>
      <c r="AB148" s="10">
        <f t="shared" si="81"/>
        <v>3937299.3618860636</v>
      </c>
      <c r="AC148" s="10">
        <f t="shared" si="81"/>
        <v>4019406.2280116882</v>
      </c>
      <c r="AD148" s="10">
        <f t="shared" si="81"/>
        <v>4103132.8911101879</v>
      </c>
      <c r="AE148" s="10">
        <f t="shared" si="81"/>
        <v>4188629.0474079051</v>
      </c>
    </row>
    <row r="149" spans="2:31" x14ac:dyDescent="0.25">
      <c r="B149" s="4" t="str">
        <f t="shared" si="73"/>
        <v>Other_D</v>
      </c>
      <c r="C149" s="10">
        <f t="shared" ref="C149:AE149" si="82">C136*(1+$C$153)^(C$89-$C$89)</f>
        <v>9288897.730923675</v>
      </c>
      <c r="D149" s="10">
        <f t="shared" si="82"/>
        <v>9281213.9096976649</v>
      </c>
      <c r="E149" s="10">
        <f t="shared" si="82"/>
        <v>8997071.3144211024</v>
      </c>
      <c r="F149" s="10">
        <f t="shared" si="82"/>
        <v>8864591.775311375</v>
      </c>
      <c r="G149" s="10">
        <f t="shared" si="82"/>
        <v>8798370.9029742349</v>
      </c>
      <c r="H149" s="10">
        <f t="shared" si="82"/>
        <v>8760392.0107067153</v>
      </c>
      <c r="I149" s="10">
        <f t="shared" si="82"/>
        <v>8752321.1036632694</v>
      </c>
      <c r="J149" s="10">
        <f t="shared" si="82"/>
        <v>8755224.2417842951</v>
      </c>
      <c r="K149" s="10">
        <f t="shared" si="82"/>
        <v>8810484.7811056562</v>
      </c>
      <c r="L149" s="10">
        <f t="shared" si="82"/>
        <v>8888523.5854127724</v>
      </c>
      <c r="M149" s="10">
        <f t="shared" si="82"/>
        <v>8964148.3739837501</v>
      </c>
      <c r="N149" s="10">
        <f t="shared" si="82"/>
        <v>9028353.664298676</v>
      </c>
      <c r="O149" s="10">
        <f t="shared" si="82"/>
        <v>9139329.0675230753</v>
      </c>
      <c r="P149" s="10">
        <f t="shared" si="82"/>
        <v>9260606.5180581212</v>
      </c>
      <c r="Q149" s="10">
        <f t="shared" si="82"/>
        <v>9401975.6343033854</v>
      </c>
      <c r="R149" s="10">
        <f t="shared" si="82"/>
        <v>9556922.0796294063</v>
      </c>
      <c r="S149" s="10">
        <f t="shared" si="82"/>
        <v>9724675.7123211902</v>
      </c>
      <c r="T149" s="10">
        <f t="shared" si="82"/>
        <v>9860557.4511787109</v>
      </c>
      <c r="U149" s="10">
        <f t="shared" si="82"/>
        <v>10014655.616403829</v>
      </c>
      <c r="V149" s="10">
        <f t="shared" si="82"/>
        <v>10174114.369941253</v>
      </c>
      <c r="W149" s="10">
        <f t="shared" si="82"/>
        <v>10340223.587267479</v>
      </c>
      <c r="X149" s="10">
        <f t="shared" si="82"/>
        <v>10510733.612502815</v>
      </c>
      <c r="Y149" s="10">
        <f t="shared" si="82"/>
        <v>10672706.351080731</v>
      </c>
      <c r="Z149" s="10">
        <f t="shared" si="82"/>
        <v>10839373.580185516</v>
      </c>
      <c r="AA149" s="10">
        <f t="shared" si="82"/>
        <v>11011290.402572757</v>
      </c>
      <c r="AB149" s="10">
        <f t="shared" si="82"/>
        <v>11188705.758593958</v>
      </c>
      <c r="AC149" s="10">
        <f t="shared" si="82"/>
        <v>11372340.196024116</v>
      </c>
      <c r="AD149" s="10">
        <f t="shared" si="82"/>
        <v>11561036.647523811</v>
      </c>
      <c r="AE149" s="10">
        <f t="shared" si="82"/>
        <v>11755525.973408841</v>
      </c>
    </row>
    <row r="150" spans="2:31" x14ac:dyDescent="0.25">
      <c r="B150" s="6" t="str">
        <f t="shared" si="73"/>
        <v>Total</v>
      </c>
      <c r="C150" s="11">
        <f t="shared" ref="C150:AE150" si="83">C137*(1+$C$153)^(C$89-$C$89)</f>
        <v>866300.38521993812</v>
      </c>
      <c r="D150" s="11">
        <f t="shared" si="83"/>
        <v>890064.85965269897</v>
      </c>
      <c r="E150" s="11">
        <f t="shared" si="83"/>
        <v>902847.87909112603</v>
      </c>
      <c r="F150" s="11">
        <f t="shared" si="83"/>
        <v>909112.99432916963</v>
      </c>
      <c r="G150" s="11">
        <f t="shared" si="83"/>
        <v>931282.84060255461</v>
      </c>
      <c r="H150" s="11">
        <f t="shared" si="83"/>
        <v>980229.95069993101</v>
      </c>
      <c r="I150" s="11">
        <f t="shared" si="83"/>
        <v>1023692.2620241225</v>
      </c>
      <c r="J150" s="11">
        <f t="shared" si="83"/>
        <v>1063796.4475552754</v>
      </c>
      <c r="K150" s="11">
        <f t="shared" si="83"/>
        <v>1100832.3399391933</v>
      </c>
      <c r="L150" s="11">
        <f t="shared" si="83"/>
        <v>1135268.2115109067</v>
      </c>
      <c r="M150" s="11">
        <f t="shared" si="83"/>
        <v>1164040.3599446532</v>
      </c>
      <c r="N150" s="11">
        <f t="shared" si="83"/>
        <v>1187203.0462373656</v>
      </c>
      <c r="O150" s="11">
        <f t="shared" si="83"/>
        <v>1212308.0736797287</v>
      </c>
      <c r="P150" s="11">
        <f t="shared" si="83"/>
        <v>1245794.7834984032</v>
      </c>
      <c r="Q150" s="11">
        <f t="shared" si="83"/>
        <v>1283888.1671309769</v>
      </c>
      <c r="R150" s="11">
        <f t="shared" si="83"/>
        <v>1329310.3454722145</v>
      </c>
      <c r="S150" s="11">
        <f t="shared" si="83"/>
        <v>1377291.7890669855</v>
      </c>
      <c r="T150" s="11">
        <f t="shared" si="83"/>
        <v>1424536.1678692284</v>
      </c>
      <c r="U150" s="11">
        <f t="shared" si="83"/>
        <v>1476884.1760180534</v>
      </c>
      <c r="V150" s="11">
        <f t="shared" si="83"/>
        <v>1533783.0486033633</v>
      </c>
      <c r="W150" s="11">
        <f t="shared" si="83"/>
        <v>1596289.6977428638</v>
      </c>
      <c r="X150" s="11">
        <f t="shared" si="83"/>
        <v>1662464.0414152339</v>
      </c>
      <c r="Y150" s="11">
        <f t="shared" si="83"/>
        <v>1733138.49403623</v>
      </c>
      <c r="Z150" s="11">
        <f t="shared" si="83"/>
        <v>1804846.4536509253</v>
      </c>
      <c r="AA150" s="11">
        <f t="shared" si="83"/>
        <v>1877888.8599692897</v>
      </c>
      <c r="AB150" s="11">
        <f t="shared" si="83"/>
        <v>1952507.8464452652</v>
      </c>
      <c r="AC150" s="11">
        <f t="shared" si="83"/>
        <v>2029034.3233010322</v>
      </c>
      <c r="AD150" s="11">
        <f t="shared" si="83"/>
        <v>2107513.1012314348</v>
      </c>
      <c r="AE150" s="11">
        <f t="shared" si="83"/>
        <v>2188289.2569537731</v>
      </c>
    </row>
    <row r="153" spans="2:31" x14ac:dyDescent="0.25">
      <c r="B153" s="12" t="s">
        <v>14</v>
      </c>
      <c r="C153" s="13">
        <v>2.1000000000000001E-2</v>
      </c>
    </row>
    <row r="154" spans="2:31" x14ac:dyDescent="0.25">
      <c r="B154" s="14" t="s">
        <v>15</v>
      </c>
      <c r="C154" s="15"/>
      <c r="D154" s="16" t="s">
        <v>16</v>
      </c>
    </row>
    <row r="155" spans="2:31" x14ac:dyDescent="0.25">
      <c r="B155" s="17" t="s">
        <v>17</v>
      </c>
      <c r="C155" s="18"/>
      <c r="D155" s="16" t="s">
        <v>18</v>
      </c>
    </row>
  </sheetData>
  <conditionalFormatting sqref="C77:AE8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AE1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AE13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F3EF6-59DC-4B4B-AA4E-171984938BFB}">
  <dimension ref="B1:L18"/>
  <sheetViews>
    <sheetView zoomScale="85" zoomScaleNormal="85" workbookViewId="0">
      <selection activeCell="C6" sqref="C6"/>
    </sheetView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19</v>
      </c>
      <c r="C2" s="19" t="s">
        <v>41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20</v>
      </c>
      <c r="E5" s="22"/>
      <c r="F5" s="22"/>
      <c r="G5" s="22"/>
      <c r="H5" s="23" t="s">
        <v>21</v>
      </c>
      <c r="I5" s="22" t="s">
        <v>22</v>
      </c>
      <c r="J5" s="22"/>
      <c r="K5" s="22"/>
      <c r="L5" s="22"/>
    </row>
    <row r="6" spans="2:12" x14ac:dyDescent="0.25">
      <c r="C6" s="24" t="s">
        <v>23</v>
      </c>
      <c r="D6" s="25" t="s">
        <v>24</v>
      </c>
      <c r="E6" s="25" t="s">
        <v>25</v>
      </c>
      <c r="F6" s="25" t="s">
        <v>26</v>
      </c>
      <c r="G6" s="25" t="s">
        <v>27</v>
      </c>
      <c r="H6" s="23"/>
      <c r="I6" s="25" t="s">
        <v>24</v>
      </c>
      <c r="J6" s="25" t="s">
        <v>25</v>
      </c>
      <c r="K6" s="25" t="s">
        <v>26</v>
      </c>
      <c r="L6" s="25" t="s">
        <v>27</v>
      </c>
    </row>
    <row r="7" spans="2:12" x14ac:dyDescent="0.25">
      <c r="B7" s="20" t="s">
        <v>28</v>
      </c>
      <c r="C7" s="26" t="str">
        <f>B7</f>
        <v>Cooling</v>
      </c>
      <c r="D7" s="27">
        <v>108.35783675248123</v>
      </c>
      <c r="E7" s="27">
        <v>5.6121243533672818</v>
      </c>
      <c r="F7" s="27">
        <v>2.5583495547038231</v>
      </c>
      <c r="G7" s="27">
        <v>25.870097136106867</v>
      </c>
      <c r="H7" s="23"/>
      <c r="I7" s="27">
        <v>20.359173341763434</v>
      </c>
      <c r="J7" s="27">
        <v>0.50970926641046566</v>
      </c>
      <c r="K7" s="27">
        <v>0.59440289201319396</v>
      </c>
      <c r="L7" s="27">
        <v>3.914315389924055</v>
      </c>
    </row>
    <row r="8" spans="2:12" x14ac:dyDescent="0.25">
      <c r="B8" s="20" t="s">
        <v>29</v>
      </c>
      <c r="C8" s="28" t="str">
        <f t="shared" ref="C8:C17" si="0">B8</f>
        <v>Ventilation</v>
      </c>
      <c r="D8" s="29">
        <v>8.4178420012690669</v>
      </c>
      <c r="E8" s="29">
        <v>0.41433346257089781</v>
      </c>
      <c r="F8" s="29">
        <v>0.39217244998268486</v>
      </c>
      <c r="G8" s="29">
        <v>1.6836993127182576</v>
      </c>
      <c r="H8" s="30"/>
      <c r="I8" s="29">
        <v>6.8621337130536357</v>
      </c>
      <c r="J8" s="29">
        <v>0.48958916508887973</v>
      </c>
      <c r="K8" s="29">
        <v>0.62803416563170789</v>
      </c>
      <c r="L8" s="29">
        <v>1.1944945568343894</v>
      </c>
    </row>
    <row r="9" spans="2:12" x14ac:dyDescent="0.25">
      <c r="B9" s="20" t="s">
        <v>30</v>
      </c>
      <c r="C9" s="31" t="str">
        <f t="shared" si="0"/>
        <v>Water Heating</v>
      </c>
      <c r="D9" s="32">
        <v>1.6371619883974595</v>
      </c>
      <c r="E9" s="32">
        <v>8.8288641484066226E-3</v>
      </c>
      <c r="F9" s="32">
        <v>0.28279929935973064</v>
      </c>
      <c r="G9" s="32">
        <v>0.1813693189077607</v>
      </c>
      <c r="H9" s="23"/>
      <c r="I9" s="32">
        <v>56.968907050688657</v>
      </c>
      <c r="J9" s="32">
        <v>9.1249808192743824</v>
      </c>
      <c r="K9" s="32">
        <v>0.17537991912310505</v>
      </c>
      <c r="L9" s="32">
        <v>3.037086966882157</v>
      </c>
    </row>
    <row r="10" spans="2:12" x14ac:dyDescent="0.25">
      <c r="B10" s="20" t="s">
        <v>31</v>
      </c>
      <c r="C10" s="28" t="str">
        <f t="shared" si="0"/>
        <v>Interior Lighting</v>
      </c>
      <c r="D10" s="29">
        <v>2.0686535095217859</v>
      </c>
      <c r="E10" s="29">
        <v>15.460192674417627</v>
      </c>
      <c r="F10" s="29">
        <v>0.49011777123381306</v>
      </c>
      <c r="G10" s="29">
        <v>1.1746794594693504</v>
      </c>
      <c r="H10" s="30"/>
      <c r="I10" s="29">
        <v>70.659938329158436</v>
      </c>
      <c r="J10" s="29">
        <v>5.8445608367486441</v>
      </c>
      <c r="K10" s="29">
        <v>0.24405937649712128</v>
      </c>
      <c r="L10" s="29">
        <v>0.91695438018012132</v>
      </c>
    </row>
    <row r="11" spans="2:12" x14ac:dyDescent="0.25">
      <c r="B11" s="20" t="s">
        <v>32</v>
      </c>
      <c r="C11" s="31" t="str">
        <f t="shared" si="0"/>
        <v>Exterior Lighting</v>
      </c>
      <c r="D11" s="32">
        <v>0.90999753706109177</v>
      </c>
      <c r="E11" s="32">
        <v>1.8698371810323371</v>
      </c>
      <c r="F11" s="32">
        <v>0.22110781128557047</v>
      </c>
      <c r="G11" s="32">
        <v>0.45042649078700542</v>
      </c>
      <c r="H11" s="23"/>
      <c r="I11" s="32">
        <v>10.470400692428925</v>
      </c>
      <c r="J11" s="32">
        <v>2.6520322925208628</v>
      </c>
      <c r="K11" s="32">
        <v>3.367324727268619E-2</v>
      </c>
      <c r="L11" s="32">
        <v>2.0996046681281806</v>
      </c>
    </row>
    <row r="12" spans="2:12" x14ac:dyDescent="0.25">
      <c r="B12" s="20" t="s">
        <v>33</v>
      </c>
      <c r="C12" s="28" t="s">
        <v>34</v>
      </c>
      <c r="D12" s="29">
        <v>0.52160893804035791</v>
      </c>
      <c r="E12" s="29">
        <v>0</v>
      </c>
      <c r="F12" s="29">
        <v>0.62326194433828297</v>
      </c>
      <c r="G12" s="29">
        <v>1.6433354906469861</v>
      </c>
      <c r="H12" s="30"/>
      <c r="I12" s="29">
        <v>16.341170134651243</v>
      </c>
      <c r="J12" s="29">
        <v>3.4532013779616086</v>
      </c>
      <c r="K12" s="29">
        <v>1.7031252943282253</v>
      </c>
      <c r="L12" s="29">
        <v>20.549472136963701</v>
      </c>
    </row>
    <row r="13" spans="2:12" x14ac:dyDescent="0.25">
      <c r="B13" s="20" t="s">
        <v>35</v>
      </c>
      <c r="C13" s="31" t="s">
        <v>36</v>
      </c>
      <c r="D13" s="32">
        <v>1.1676370048086462</v>
      </c>
      <c r="E13" s="32">
        <v>3.4870662376694189E-3</v>
      </c>
      <c r="F13" s="32">
        <v>3.0302973697810946E-3</v>
      </c>
      <c r="G13" s="32">
        <v>0.5277722103635224</v>
      </c>
      <c r="H13" s="23"/>
      <c r="I13" s="32">
        <v>12.536282980349851</v>
      </c>
      <c r="J13" s="32">
        <v>0.48558608321542335</v>
      </c>
      <c r="K13" s="32">
        <v>0.1902548345398308</v>
      </c>
      <c r="L13" s="32">
        <v>2.9152603715040244</v>
      </c>
    </row>
    <row r="14" spans="2:12" x14ac:dyDescent="0.25">
      <c r="B14" s="20" t="s">
        <v>37</v>
      </c>
      <c r="C14" s="28" t="str">
        <f t="shared" si="0"/>
        <v>Electronics</v>
      </c>
      <c r="D14" s="29">
        <v>5.9940711823800426</v>
      </c>
      <c r="E14" s="29">
        <v>0</v>
      </c>
      <c r="F14" s="29">
        <v>0.12988709758545078</v>
      </c>
      <c r="G14" s="29">
        <v>1.3542716857098394E-3</v>
      </c>
      <c r="H14" s="30"/>
      <c r="I14" s="29">
        <v>4.2948683133970107</v>
      </c>
      <c r="J14" s="29">
        <v>0.37100131183928436</v>
      </c>
      <c r="K14" s="29">
        <v>2.045056237530718</v>
      </c>
      <c r="L14" s="29">
        <v>0.32515970004627265</v>
      </c>
    </row>
    <row r="15" spans="2:12" hidden="1" x14ac:dyDescent="0.25">
      <c r="B15" s="20" t="s">
        <v>38</v>
      </c>
      <c r="C15" s="31" t="str">
        <f>C14</f>
        <v>Electronics</v>
      </c>
      <c r="D15" s="32">
        <v>0.16613453039645085</v>
      </c>
      <c r="E15" s="32">
        <v>0</v>
      </c>
      <c r="F15" s="32">
        <v>0</v>
      </c>
      <c r="G15" s="32">
        <v>7.6760350547868256E-2</v>
      </c>
      <c r="H15" s="23"/>
      <c r="I15" s="32">
        <v>4.7111832323804084</v>
      </c>
      <c r="J15" s="32">
        <v>0.26884408390721531</v>
      </c>
      <c r="K15" s="32">
        <v>2.8295740800557798E-3</v>
      </c>
      <c r="L15" s="32">
        <v>0.37333460347282221</v>
      </c>
    </row>
    <row r="16" spans="2:12" x14ac:dyDescent="0.25">
      <c r="B16" s="20" t="s">
        <v>39</v>
      </c>
      <c r="C16" s="28" t="str">
        <f>B16</f>
        <v>Food Preparation</v>
      </c>
      <c r="D16" s="29">
        <v>0.2739357054286321</v>
      </c>
      <c r="E16" s="29">
        <v>3.9720243669243309E-2</v>
      </c>
      <c r="F16" s="29">
        <v>0</v>
      </c>
      <c r="G16" s="29">
        <v>3.3060615891620024E-4</v>
      </c>
      <c r="H16" s="30"/>
      <c r="I16" s="29">
        <v>1.8373351859666203</v>
      </c>
      <c r="J16" s="29">
        <v>5.7739741729895891E-2</v>
      </c>
      <c r="K16" s="29">
        <v>1.6364027066895242E-5</v>
      </c>
      <c r="L16" s="29">
        <v>3.3415031143285579E-3</v>
      </c>
    </row>
    <row r="17" spans="2:12" x14ac:dyDescent="0.25">
      <c r="B17" s="20" t="s">
        <v>40</v>
      </c>
      <c r="C17" s="33" t="str">
        <f t="shared" si="0"/>
        <v>Miscellaneous</v>
      </c>
      <c r="D17" s="34">
        <v>2.1068314653039382</v>
      </c>
      <c r="E17" s="34">
        <v>0</v>
      </c>
      <c r="F17" s="34">
        <v>0.6001765327909786</v>
      </c>
      <c r="G17" s="34">
        <v>1.4206269319505848E-2</v>
      </c>
      <c r="H17" s="23"/>
      <c r="I17" s="34">
        <v>15.467596769835273</v>
      </c>
      <c r="J17" s="34">
        <v>1.2207458336732711</v>
      </c>
      <c r="K17" s="34">
        <v>1.0312780171609885</v>
      </c>
      <c r="L17" s="34">
        <v>1.4676485846707996</v>
      </c>
    </row>
    <row r="18" spans="2:12" x14ac:dyDescent="0.25">
      <c r="C18" s="1" t="s">
        <v>13</v>
      </c>
      <c r="D18" s="35">
        <f>SUM(D7:D17)</f>
        <v>131.62171061508872</v>
      </c>
      <c r="E18" s="35">
        <f>SUM(E7:E17)</f>
        <v>23.408523845443465</v>
      </c>
      <c r="F18" s="35">
        <f>SUM(F7:F17)</f>
        <v>5.3009027586501158</v>
      </c>
      <c r="G18" s="35">
        <f>SUM(G7:G17)</f>
        <v>31.624030916711746</v>
      </c>
      <c r="H18" s="23"/>
      <c r="I18" s="35">
        <f>SUM(I7:I17)</f>
        <v>220.50898974367351</v>
      </c>
      <c r="J18" s="35">
        <f>SUM(J7:J17)</f>
        <v>24.477990812369935</v>
      </c>
      <c r="K18" s="35">
        <f>SUM(K7:K17)</f>
        <v>6.6481099222047</v>
      </c>
      <c r="L18" s="35">
        <f>SUM(L7:L17)</f>
        <v>36.796672861720843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2021-09-14T23:09:24Z</dcterms:created>
  <dcterms:modified xsi:type="dcterms:W3CDTF">2021-11-09T20:56:53Z</dcterms:modified>
</cp:coreProperties>
</file>